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akhal\Downloads\"/>
    </mc:Choice>
  </mc:AlternateContent>
  <xr:revisionPtr revIDLastSave="0" documentId="13_ncr:1_{9FA2CB40-5909-4CED-8AE6-5EA8980DED93}" xr6:coauthVersionLast="47" xr6:coauthVersionMax="47" xr10:uidLastSave="{00000000-0000-0000-0000-000000000000}"/>
  <bookViews>
    <workbookView xWindow="-35100" yWindow="-2320" windowWidth="30490" windowHeight="19000" tabRatio="857" firstSheet="3" activeTab="8" xr2:uid="{00000000-000D-0000-FFFF-FFFF00000000}"/>
  </bookViews>
  <sheets>
    <sheet name="Part I-Instuctions" sheetId="24" r:id="rId1"/>
    <sheet name="Part II-Certifications" sheetId="23" r:id="rId2"/>
    <sheet name="Part III-Submission ID" sheetId="3" r:id="rId3"/>
    <sheet name="Part IV(a-c) - SiteProject Desc" sheetId="9" r:id="rId4"/>
    <sheet name="Part IV(d) - Project Schedule" sheetId="14" r:id="rId5"/>
    <sheet name="Part IV(e) - O&amp;M Proposal" sheetId="17" r:id="rId6"/>
    <sheet name="Part IV(f) - Decommissioning" sheetId="18" r:id="rId7"/>
    <sheet name="Part V(a)&amp;(b) - CashFlow &amp; Pmts" sheetId="27" r:id="rId8"/>
    <sheet name="Part VI - Prod Data (Phase 1)" sheetId="5" r:id="rId9"/>
    <sheet name="Part VI - Prod Data (Phase 2)" sheetId="29" r:id="rId10"/>
  </sheets>
  <definedNames>
    <definedName name="A">#REF!</definedName>
    <definedName name="AnnTotGen_woStrg1">#REF!</definedName>
    <definedName name="AnnTotGen_woStrg2">#REF!</definedName>
    <definedName name="AnnTotGen_woStrg3">#REF!</definedName>
    <definedName name="AnnTotGen_woStrg4">#REF!</definedName>
    <definedName name="AnnTotGen1" localSheetId="9">'Part VI - Prod Data (Phase 2)'!$Y$132</definedName>
    <definedName name="AnnTotGen1">'Part VI - Prod Data (Phase 1)'!$Y$132</definedName>
    <definedName name="AnnTotGen2">#REF!</definedName>
    <definedName name="AnnTotGen3">#REF!</definedName>
    <definedName name="AnnTotGen4">#REF!</definedName>
    <definedName name="AnnTotMWH1">#REF!</definedName>
    <definedName name="AnnTotMWH2">#REF!</definedName>
    <definedName name="AnnTotMWH3">#REF!</definedName>
    <definedName name="AnnTotMWH4">#REF!</definedName>
    <definedName name="AvailFac">#REF!</definedName>
    <definedName name="AvailFac2">#REF!</definedName>
    <definedName name="AvailFac3">#REF!</definedName>
    <definedName name="AvailFac4">#REF!</definedName>
    <definedName name="BidderName" localSheetId="1">'Part II-Certifications'!$F$52</definedName>
    <definedName name="BidderName">#REF!</definedName>
    <definedName name="BidderRep" localSheetId="1">'Part II-Certifications'!$F$55</definedName>
    <definedName name="BidderRep">#REF!</definedName>
    <definedName name="BidderRepTitle" localSheetId="1">'Part II-Certifications'!$D$57</definedName>
    <definedName name="BidderRepTitle">#REF!</definedName>
    <definedName name="Caddr1" localSheetId="1">'Part II-Certifications'!$E$76</definedName>
    <definedName name="Caddr1">#REF!</definedName>
    <definedName name="Caddr1_2" localSheetId="1">'Part II-Certifications'!$E$87</definedName>
    <definedName name="Caddr1_2">#REF!</definedName>
    <definedName name="Caddr2" localSheetId="1">'Part II-Certifications'!$E$77</definedName>
    <definedName name="Caddr2">#REF!</definedName>
    <definedName name="Caddr2_2" localSheetId="1">'Part II-Certifications'!$E$88</definedName>
    <definedName name="Caddr2_2">#REF!</definedName>
    <definedName name="CalcStorEff1">#REF!</definedName>
    <definedName name="CalcStorEff2">#REF!</definedName>
    <definedName name="CalcStorEff3">#REF!</definedName>
    <definedName name="CalcStorEff4">#REF!</definedName>
    <definedName name="CapFac">#REF!</definedName>
    <definedName name="CapFac2">#REF!</definedName>
    <definedName name="CapFac3">#REF!</definedName>
    <definedName name="CapFac4">#REF!</definedName>
    <definedName name="CapGross">#REF!</definedName>
    <definedName name="CapGross2">#REF!</definedName>
    <definedName name="CapGross3">#REF!</definedName>
    <definedName name="CapGross4">#REF!</definedName>
    <definedName name="CapNet">#REF!</definedName>
    <definedName name="CapNet2">#REF!</definedName>
    <definedName name="CapNet3">#REF!</definedName>
    <definedName name="CapNet4">#REF!</definedName>
    <definedName name="CntMax">#REF!</definedName>
    <definedName name="CntMax2">#REF!</definedName>
    <definedName name="CntMax3">#REF!</definedName>
    <definedName name="CntMax4">#REF!</definedName>
    <definedName name="CntName" localSheetId="1">'Part II-Certifications'!$E$73</definedName>
    <definedName name="CntName">#REF!</definedName>
    <definedName name="CntName_2" localSheetId="1">'Part II-Certifications'!$E$84</definedName>
    <definedName name="CntName_2">#REF!</definedName>
    <definedName name="EligBidCategory">'Part III-Submission ID'!#REF!</definedName>
    <definedName name="Email" localSheetId="1">'Part II-Certifications'!$E$79</definedName>
    <definedName name="Email">#REF!</definedName>
    <definedName name="Email_2" localSheetId="1">'Part II-Certifications'!$E$90</definedName>
    <definedName name="Email_2">#REF!</definedName>
    <definedName name="EstCOD">#REF!</definedName>
    <definedName name="estCOD2">#REF!</definedName>
    <definedName name="estCOD3">#REF!</definedName>
    <definedName name="estCOD4">#REF!</definedName>
    <definedName name="EvalCOD1">#REF!</definedName>
    <definedName name="EvalCOD2">#REF!</definedName>
    <definedName name="EvalCOD3">#REF!</definedName>
    <definedName name="EvalCOD4">#REF!</definedName>
    <definedName name="GenCF_preStrg1">#REF!</definedName>
    <definedName name="GenCF_preStrg2">#REF!</definedName>
    <definedName name="GenCF_preStrg3">#REF!</definedName>
    <definedName name="GenCF_preStrg4">#REF!</definedName>
    <definedName name="GenCF1" localSheetId="9">'Part VI - Prod Data (Phase 2)'!$AA$132</definedName>
    <definedName name="GenCF1">'Part VI - Prod Data (Phase 1)'!$AA$132</definedName>
    <definedName name="GenCF2">#REF!</definedName>
    <definedName name="GenCF3">#REF!</definedName>
    <definedName name="GenCF4">#REF!</definedName>
    <definedName name="IQ_CH">110000</definedName>
    <definedName name="IQ_CQ">5000</definedName>
    <definedName name="IQ_CY">10000</definedName>
    <definedName name="IQ_DAILY">500000</definedName>
    <definedName name="IQ_FH">100000</definedName>
    <definedName name="IQ_FQ">500</definedName>
    <definedName name="IQ_FWD_CY">10001</definedName>
    <definedName name="IQ_FWD_CY1">10002</definedName>
    <definedName name="IQ_FWD_CY2">10003</definedName>
    <definedName name="IQ_FWD_FY">1001</definedName>
    <definedName name="IQ_FWD_FY1">1002</definedName>
    <definedName name="IQ_FWD_FY2">1003</definedName>
    <definedName name="IQ_FWD_Q">501</definedName>
    <definedName name="IQ_FWD_Q1">502</definedName>
    <definedName name="IQ_FWD_Q2">503</definedName>
    <definedName name="IQ_FY">1000</definedName>
    <definedName name="IQ_LATESTK">1000</definedName>
    <definedName name="IQ_LATESTQ">500</definedName>
    <definedName name="IQ_LTM">2000</definedName>
    <definedName name="IQ_LTMMONTH">120000</definedName>
    <definedName name="IQ_MONTH">15000</definedName>
    <definedName name="IQ_NTM">6000</definedName>
    <definedName name="IQ_TODAY">0</definedName>
    <definedName name="IQ_WEEK">50000</definedName>
    <definedName name="IQ_YTD">3000</definedName>
    <definedName name="IQ_YTDMONTH">130000</definedName>
    <definedName name="LoadZone">#REF!</definedName>
    <definedName name="LoadZone2">#REF!</definedName>
    <definedName name="LoadZone3">#REF!</definedName>
    <definedName name="LoadZone4">#REF!</definedName>
    <definedName name="Maddr1" localSheetId="1">'Part II-Certifications'!$E$74</definedName>
    <definedName name="Maddr1">#REF!</definedName>
    <definedName name="Maddr1_2" localSheetId="1">'Part II-Certifications'!$E$85</definedName>
    <definedName name="Maddr1_2">#REF!</definedName>
    <definedName name="Maddr2" localSheetId="1">'Part II-Certifications'!$E$75</definedName>
    <definedName name="Maddr2">#REF!</definedName>
    <definedName name="Maddr2_2" localSheetId="1">'Part II-Certifications'!$E$86</definedName>
    <definedName name="Maddr2_2">#REF!</definedName>
    <definedName name="MinPct">#REF!</definedName>
    <definedName name="MinPct2">#REF!</definedName>
    <definedName name="MinPct3">#REF!</definedName>
    <definedName name="MinPct4">#REF!</definedName>
    <definedName name="MxChgRate1">#REF!</definedName>
    <definedName name="MxChgRate2">#REF!</definedName>
    <definedName name="MxChgRate3">#REF!</definedName>
    <definedName name="MxChgRate4">#REF!</definedName>
    <definedName name="MxDisch1">#REF!</definedName>
    <definedName name="MxDisch2">#REF!</definedName>
    <definedName name="MxDisch3">#REF!</definedName>
    <definedName name="MxDisch4">#REF!</definedName>
    <definedName name="NegNetDelivery1">#REF!</definedName>
    <definedName name="NegNetDelivery2">#REF!</definedName>
    <definedName name="NegNetDelivery3">#REF!</definedName>
    <definedName name="NegNetDelivery4">#REF!</definedName>
    <definedName name="NumPhases">#REF!</definedName>
    <definedName name="PctAdj">#REF!</definedName>
    <definedName name="PctAdj2">#REF!</definedName>
    <definedName name="PctEnt">#REF!</definedName>
    <definedName name="PctEnt2">#REF!</definedName>
    <definedName name="PctEnt3">#REF!</definedName>
    <definedName name="PctEnt4">#REF!</definedName>
    <definedName name="PointDlvd">#REF!</definedName>
    <definedName name="PointDlvd2">#REF!</definedName>
    <definedName name="PointDlvd3">#REF!</definedName>
    <definedName name="PointDlvd4">#REF!</definedName>
    <definedName name="_xlnm.Print_Area" localSheetId="1">'Part II-Certifications'!$A$1:$M$93</definedName>
    <definedName name="_xlnm.Print_Area" localSheetId="0">'Part I-Instuctions'!$A$1:$K$81</definedName>
    <definedName name="_xlnm.Print_Area" localSheetId="4">'Part IV(d) - Project Schedule'!$A$1:$K$133</definedName>
    <definedName name="_xlnm.Print_Area" localSheetId="5">'Part IV(e) - O&amp;M Proposal'!$A$1:$P$91</definedName>
    <definedName name="_xlnm.Print_Area" localSheetId="6">'Part IV(f) - Decommissioning'!$A$1:$P$30</definedName>
    <definedName name="_xlnm.Print_Area" localSheetId="7">'Part V(a)&amp;(b) - CashFlow &amp; Pmts'!$A$1:$X$169</definedName>
    <definedName name="ProjLeaseNum">#REF!</definedName>
    <definedName name="ProjTitle" localSheetId="1">'Part II-Certifications'!$F$50</definedName>
    <definedName name="ProjTitle">#REF!</definedName>
    <definedName name="SignDate" localSheetId="1">'Part II-Certifications'!$I$57</definedName>
    <definedName name="SignDate">#REF!</definedName>
    <definedName name="StorCap1">#REF!</definedName>
    <definedName name="StorCap2">#REF!</definedName>
    <definedName name="StorCap3">#REF!</definedName>
    <definedName name="StorCap4">#REF!</definedName>
    <definedName name="StorEff1">#REF!</definedName>
    <definedName name="StorEff2">#REF!</definedName>
    <definedName name="StorEff3">#REF!</definedName>
    <definedName name="StorEff4">#REF!</definedName>
    <definedName name="StorIncl">#REF!</definedName>
    <definedName name="StorIncl2">#REF!</definedName>
    <definedName name="StorIncl3">#REF!</definedName>
    <definedName name="StorIncl4">#REF!</definedName>
    <definedName name="SumCSO">#REF!</definedName>
    <definedName name="TablePartVa_1" localSheetId="9">'Part VI - Prod Data (Phase 2)'!$T$15:$AE$38</definedName>
    <definedName name="TablePartVa_1">'Part VI - Prod Data (Phase 1)'!$T$15:$AE$38</definedName>
    <definedName name="TablePartVa_2">#REF!</definedName>
    <definedName name="TablePartVa_3">#REF!</definedName>
    <definedName name="TablePartVa_4">#REF!</definedName>
    <definedName name="TablePartVb_1" localSheetId="9">'Part VI - Prod Data (Phase 2)'!$T$60:$AE$80</definedName>
    <definedName name="TablePartVb_1">'Part VI - Prod Data (Phase 1)'!$T$60:$AE$80</definedName>
    <definedName name="TablePartVb_2">#REF!</definedName>
    <definedName name="TablePartVb_3">#REF!</definedName>
    <definedName name="TablePartVb_4">#REF!</definedName>
    <definedName name="TablePartVwSa1_1">#REF!</definedName>
    <definedName name="TablePartVwSa1_2">#REF!</definedName>
    <definedName name="TablePartVwSa1_3">#REF!</definedName>
    <definedName name="TablePartVwSa1_4">#REF!</definedName>
    <definedName name="TablePartVwSa2_1">#REF!</definedName>
    <definedName name="TablePartVwSa2_2">#REF!</definedName>
    <definedName name="TablePartVwSa2_3">#REF!</definedName>
    <definedName name="TablePartVwSa2_4">#REF!</definedName>
    <definedName name="TablePartVwSb1_1">#REF!</definedName>
    <definedName name="TablePartVwSb1_2">#REF!</definedName>
    <definedName name="TablePartVwSb1_3">#REF!</definedName>
    <definedName name="TablepartVwSb1_4">#REF!</definedName>
    <definedName name="TablePartVwSc_1">#REF!</definedName>
    <definedName name="TablepartVwSc_2">#REF!</definedName>
    <definedName name="TablePartVwSc_3">#REF!</definedName>
    <definedName name="TablePartVwSc_4">#REF!</definedName>
    <definedName name="TelNum" localSheetId="1">'Part II-Certifications'!$E$78</definedName>
    <definedName name="TelNum">#REF!</definedName>
    <definedName name="TelNum_2" localSheetId="1">'Part II-Certifications'!$E$89</definedName>
    <definedName name="TelNum_2">#REF!</definedName>
    <definedName name="Title1">#REF!</definedName>
    <definedName name="Title2">#REF!</definedName>
    <definedName name="Version">#REF!</definedName>
    <definedName name="WinCSO">#REF!</definedName>
    <definedName name="ZoneTabl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21" roundtripDataChecksum="8g6iIAA03MSkNWEHvYyKmu8lmPHcsPJ5cjtCcL3FMe8="/>
    </ext>
  </extLst>
</workbook>
</file>

<file path=xl/calcChain.xml><?xml version="1.0" encoding="utf-8"?>
<calcChain xmlns="http://schemas.openxmlformats.org/spreadsheetml/2006/main">
  <c r="AH125" i="29" l="1"/>
  <c r="AG131" i="29"/>
  <c r="AG89" i="29"/>
  <c r="AG14" i="29"/>
  <c r="AH125" i="5" l="1"/>
  <c r="N58" i="17"/>
  <c r="N16" i="17"/>
  <c r="AH83" i="5"/>
  <c r="N87" i="17" l="1"/>
  <c r="N60" i="17"/>
  <c r="N61" i="17"/>
  <c r="N62" i="17"/>
  <c r="N63" i="17"/>
  <c r="N64" i="17"/>
  <c r="N65" i="17"/>
  <c r="N66" i="17"/>
  <c r="N67" i="17"/>
  <c r="N68" i="17"/>
  <c r="N69" i="17"/>
  <c r="N70" i="17"/>
  <c r="N71" i="17"/>
  <c r="N72" i="17"/>
  <c r="N73" i="17"/>
  <c r="N74" i="17"/>
  <c r="N75" i="17"/>
  <c r="N76" i="17"/>
  <c r="N77" i="17"/>
  <c r="N78" i="17"/>
  <c r="N79" i="17"/>
  <c r="N80" i="17"/>
  <c r="N81" i="17"/>
  <c r="N82" i="17"/>
  <c r="N83" i="17"/>
  <c r="N84" i="17"/>
  <c r="N85" i="17"/>
  <c r="N86" i="17"/>
  <c r="N59" i="17"/>
  <c r="N57" i="17"/>
  <c r="N45" i="17"/>
  <c r="N18" i="17"/>
  <c r="N19" i="17"/>
  <c r="N20" i="17"/>
  <c r="N21" i="17"/>
  <c r="N22" i="17"/>
  <c r="N23" i="17"/>
  <c r="N24" i="17"/>
  <c r="N25" i="17"/>
  <c r="N26" i="17"/>
  <c r="N27" i="17"/>
  <c r="N28" i="17"/>
  <c r="N29" i="17"/>
  <c r="N30" i="17"/>
  <c r="N31" i="17"/>
  <c r="N32" i="17"/>
  <c r="N33" i="17"/>
  <c r="N34" i="17"/>
  <c r="N35" i="17"/>
  <c r="N36" i="17"/>
  <c r="N37" i="17"/>
  <c r="N38" i="17"/>
  <c r="N39" i="17"/>
  <c r="N40" i="17"/>
  <c r="N41" i="17"/>
  <c r="N42" i="17"/>
  <c r="N43" i="17"/>
  <c r="N44" i="17"/>
  <c r="N17" i="17"/>
  <c r="N15" i="17"/>
  <c r="AG89" i="5"/>
  <c r="U164" i="27"/>
  <c r="G164" i="27"/>
  <c r="P164" i="27"/>
  <c r="P165" i="27" s="1"/>
  <c r="O164" i="27"/>
  <c r="BQ381" i="29"/>
  <c r="BQ380" i="29"/>
  <c r="BQ379" i="29"/>
  <c r="BQ378" i="29"/>
  <c r="BQ377" i="29"/>
  <c r="BQ376" i="29"/>
  <c r="BQ375" i="29"/>
  <c r="BQ374" i="29"/>
  <c r="BQ373" i="29"/>
  <c r="BQ372" i="29"/>
  <c r="BQ371" i="29"/>
  <c r="BQ370" i="29"/>
  <c r="BQ369" i="29"/>
  <c r="BQ368" i="29"/>
  <c r="BQ367" i="29"/>
  <c r="BQ366" i="29"/>
  <c r="BQ365" i="29"/>
  <c r="BQ364" i="29"/>
  <c r="BQ363" i="29"/>
  <c r="BQ362" i="29"/>
  <c r="BQ361" i="29"/>
  <c r="BQ360" i="29"/>
  <c r="BQ359" i="29"/>
  <c r="BQ358" i="29"/>
  <c r="BQ350" i="29"/>
  <c r="BQ349" i="29"/>
  <c r="BQ348" i="29"/>
  <c r="BQ347" i="29"/>
  <c r="BQ346" i="29"/>
  <c r="BQ345" i="29"/>
  <c r="BQ344" i="29"/>
  <c r="BQ343" i="29"/>
  <c r="BQ342" i="29"/>
  <c r="BQ341" i="29"/>
  <c r="BQ340" i="29"/>
  <c r="BQ339" i="29"/>
  <c r="BQ338" i="29"/>
  <c r="BQ337" i="29"/>
  <c r="BQ336" i="29"/>
  <c r="BQ335" i="29"/>
  <c r="BQ334" i="29"/>
  <c r="BQ333" i="29"/>
  <c r="BQ332" i="29"/>
  <c r="BQ331" i="29"/>
  <c r="BQ330" i="29"/>
  <c r="BQ329" i="29"/>
  <c r="BQ328" i="29"/>
  <c r="BQ327" i="29"/>
  <c r="BQ319" i="29"/>
  <c r="BQ318" i="29"/>
  <c r="BQ317" i="29"/>
  <c r="BQ316" i="29"/>
  <c r="AC35" i="29" s="1"/>
  <c r="BQ315" i="29"/>
  <c r="BQ314" i="29"/>
  <c r="BQ313" i="29"/>
  <c r="BQ312" i="29"/>
  <c r="BQ311" i="29"/>
  <c r="BQ310" i="29"/>
  <c r="BQ309" i="29"/>
  <c r="BQ308" i="29"/>
  <c r="BQ307" i="29"/>
  <c r="BQ306" i="29"/>
  <c r="BQ305" i="29"/>
  <c r="BQ304" i="29"/>
  <c r="BQ303" i="29"/>
  <c r="BQ302" i="29"/>
  <c r="BQ301" i="29"/>
  <c r="BQ300" i="29"/>
  <c r="BQ299" i="29"/>
  <c r="BQ298" i="29"/>
  <c r="BQ297" i="29"/>
  <c r="BQ296" i="29"/>
  <c r="BQ288" i="29"/>
  <c r="BQ287" i="29"/>
  <c r="BQ286" i="29"/>
  <c r="BQ285" i="29"/>
  <c r="AB35" i="29" s="1"/>
  <c r="BQ284" i="29"/>
  <c r="BQ283" i="29"/>
  <c r="BQ282" i="29"/>
  <c r="BQ281" i="29"/>
  <c r="BQ280" i="29"/>
  <c r="BQ279" i="29"/>
  <c r="BQ278" i="29"/>
  <c r="BQ277" i="29"/>
  <c r="BQ276" i="29"/>
  <c r="BQ275" i="29"/>
  <c r="BQ274" i="29"/>
  <c r="BQ273" i="29"/>
  <c r="BQ272" i="29"/>
  <c r="BQ271" i="29"/>
  <c r="BQ270" i="29"/>
  <c r="BQ269" i="29"/>
  <c r="BQ268" i="29"/>
  <c r="BQ267" i="29"/>
  <c r="BQ266" i="29"/>
  <c r="BQ265" i="29"/>
  <c r="BQ257" i="29"/>
  <c r="BQ256" i="29"/>
  <c r="BQ255" i="29"/>
  <c r="BQ254" i="29"/>
  <c r="AA35" i="29" s="1"/>
  <c r="BQ253" i="29"/>
  <c r="BQ252" i="29"/>
  <c r="BQ251" i="29"/>
  <c r="BQ250" i="29"/>
  <c r="BQ249" i="29"/>
  <c r="BQ248" i="29"/>
  <c r="BQ247" i="29"/>
  <c r="BQ246" i="29"/>
  <c r="BQ245" i="29"/>
  <c r="BQ244" i="29"/>
  <c r="BQ243" i="29"/>
  <c r="BQ242" i="29"/>
  <c r="BQ241" i="29"/>
  <c r="BQ240" i="29"/>
  <c r="BQ239" i="29"/>
  <c r="BQ238" i="29"/>
  <c r="BQ237" i="29"/>
  <c r="BQ236" i="29"/>
  <c r="BQ235" i="29"/>
  <c r="BQ234" i="29"/>
  <c r="BQ226" i="29"/>
  <c r="BQ225" i="29"/>
  <c r="BQ224" i="29"/>
  <c r="BQ223" i="29"/>
  <c r="BQ222" i="29"/>
  <c r="BQ221" i="29"/>
  <c r="BQ220" i="29"/>
  <c r="BQ219" i="29"/>
  <c r="BQ218" i="29"/>
  <c r="BQ217" i="29"/>
  <c r="BQ216" i="29"/>
  <c r="BQ215" i="29"/>
  <c r="BQ214" i="29"/>
  <c r="BQ213" i="29"/>
  <c r="BQ212" i="29"/>
  <c r="BQ211" i="29"/>
  <c r="BQ210" i="29"/>
  <c r="BQ209" i="29"/>
  <c r="BQ208" i="29"/>
  <c r="BQ207" i="29"/>
  <c r="BQ206" i="29"/>
  <c r="BQ205" i="29"/>
  <c r="BQ204" i="29"/>
  <c r="BQ203" i="29"/>
  <c r="BQ195" i="29"/>
  <c r="BQ194" i="29"/>
  <c r="BQ193" i="29"/>
  <c r="BQ192" i="29"/>
  <c r="Y35" i="29" s="1"/>
  <c r="BQ191" i="29"/>
  <c r="BQ190" i="29"/>
  <c r="BQ189" i="29"/>
  <c r="BQ188" i="29"/>
  <c r="Y31" i="29" s="1"/>
  <c r="BQ187" i="29"/>
  <c r="BQ186" i="29"/>
  <c r="BQ185" i="29"/>
  <c r="BQ184" i="29"/>
  <c r="BQ183" i="29"/>
  <c r="BQ182" i="29"/>
  <c r="BQ181" i="29"/>
  <c r="BQ180" i="29"/>
  <c r="BQ179" i="29"/>
  <c r="BQ178" i="29"/>
  <c r="BQ177" i="29"/>
  <c r="BQ176" i="29"/>
  <c r="BQ175" i="29"/>
  <c r="BQ174" i="29"/>
  <c r="BQ173" i="29"/>
  <c r="BQ172" i="29"/>
  <c r="BQ164" i="29"/>
  <c r="BQ163" i="29"/>
  <c r="BQ162" i="29"/>
  <c r="BQ161" i="29"/>
  <c r="X35" i="29" s="1"/>
  <c r="BQ160" i="29"/>
  <c r="BQ159" i="29"/>
  <c r="BQ158" i="29"/>
  <c r="BQ157" i="29"/>
  <c r="X31" i="29" s="1"/>
  <c r="BQ156" i="29"/>
  <c r="BQ155" i="29"/>
  <c r="BQ154" i="29"/>
  <c r="BQ153" i="29"/>
  <c r="BQ152" i="29"/>
  <c r="BQ151" i="29"/>
  <c r="BQ150" i="29"/>
  <c r="BQ149" i="29"/>
  <c r="BQ148" i="29"/>
  <c r="BQ147" i="29"/>
  <c r="BQ146" i="29"/>
  <c r="BQ145" i="29"/>
  <c r="BQ144" i="29"/>
  <c r="BQ143" i="29"/>
  <c r="BQ142" i="29"/>
  <c r="BQ141" i="29"/>
  <c r="BQ133" i="29"/>
  <c r="BQ132" i="29"/>
  <c r="BQ131" i="29"/>
  <c r="BQ130" i="29"/>
  <c r="BQ129" i="29"/>
  <c r="BQ128" i="29"/>
  <c r="BQ127" i="29"/>
  <c r="W32" i="29" s="1"/>
  <c r="BQ126" i="29"/>
  <c r="BQ125" i="29"/>
  <c r="BQ124" i="29"/>
  <c r="W29" i="29" s="1"/>
  <c r="BQ123" i="29"/>
  <c r="BQ122" i="29"/>
  <c r="BQ121" i="29"/>
  <c r="BQ120" i="29"/>
  <c r="BQ119" i="29"/>
  <c r="BQ118" i="29"/>
  <c r="BQ117" i="29"/>
  <c r="BQ116" i="29"/>
  <c r="BQ115" i="29"/>
  <c r="BQ114" i="29"/>
  <c r="BQ113" i="29"/>
  <c r="BQ112" i="29"/>
  <c r="BQ111" i="29"/>
  <c r="BQ110" i="29"/>
  <c r="BQ102" i="29"/>
  <c r="BQ101" i="29"/>
  <c r="V37" i="29" s="1"/>
  <c r="BQ100" i="29"/>
  <c r="BQ99" i="29"/>
  <c r="BQ98" i="29"/>
  <c r="BQ97" i="29"/>
  <c r="BQ96" i="29"/>
  <c r="BQ95" i="29"/>
  <c r="BQ94" i="29"/>
  <c r="BQ93" i="29"/>
  <c r="R93" i="29"/>
  <c r="BQ92" i="29"/>
  <c r="BQ91" i="29"/>
  <c r="BQ90" i="29"/>
  <c r="BQ89" i="29"/>
  <c r="BQ88" i="29"/>
  <c r="BQ87" i="29"/>
  <c r="BQ86" i="29"/>
  <c r="BQ85" i="29"/>
  <c r="BQ84" i="29"/>
  <c r="BQ83" i="29"/>
  <c r="BQ82" i="29"/>
  <c r="BQ81" i="29"/>
  <c r="BQ80" i="29"/>
  <c r="BQ79" i="29"/>
  <c r="M78" i="29"/>
  <c r="L78" i="29"/>
  <c r="K78" i="29"/>
  <c r="J78" i="29"/>
  <c r="N78" i="29" s="1"/>
  <c r="M77" i="29"/>
  <c r="L77" i="29"/>
  <c r="K77" i="29"/>
  <c r="J77" i="29"/>
  <c r="N77" i="29" s="1"/>
  <c r="M76" i="29"/>
  <c r="L76" i="29"/>
  <c r="K76" i="29"/>
  <c r="J76" i="29"/>
  <c r="N76" i="29" s="1"/>
  <c r="M75" i="29"/>
  <c r="L75" i="29"/>
  <c r="K75" i="29"/>
  <c r="J75" i="29"/>
  <c r="N75" i="29" s="1"/>
  <c r="M74" i="29"/>
  <c r="L74" i="29"/>
  <c r="K74" i="29"/>
  <c r="J74" i="29"/>
  <c r="N74" i="29" s="1"/>
  <c r="M73" i="29"/>
  <c r="L73" i="29"/>
  <c r="K73" i="29"/>
  <c r="J73" i="29"/>
  <c r="N73" i="29" s="1"/>
  <c r="M72" i="29"/>
  <c r="L72" i="29"/>
  <c r="K72" i="29"/>
  <c r="J72" i="29"/>
  <c r="N72" i="29" s="1"/>
  <c r="BQ71" i="29"/>
  <c r="M71" i="29"/>
  <c r="L71" i="29"/>
  <c r="K71" i="29"/>
  <c r="J71" i="29"/>
  <c r="N71" i="29" s="1"/>
  <c r="BQ70" i="29"/>
  <c r="M70" i="29"/>
  <c r="L70" i="29"/>
  <c r="K70" i="29"/>
  <c r="J70" i="29"/>
  <c r="N70" i="29" s="1"/>
  <c r="BQ69" i="29"/>
  <c r="M69" i="29"/>
  <c r="L69" i="29"/>
  <c r="K69" i="29"/>
  <c r="J69" i="29"/>
  <c r="N69" i="29" s="1"/>
  <c r="BQ68" i="29"/>
  <c r="M68" i="29"/>
  <c r="L68" i="29"/>
  <c r="K68" i="29"/>
  <c r="J68" i="29"/>
  <c r="N68" i="29" s="1"/>
  <c r="BQ67" i="29"/>
  <c r="M67" i="29"/>
  <c r="L67" i="29"/>
  <c r="K67" i="29"/>
  <c r="J67" i="29"/>
  <c r="N67" i="29" s="1"/>
  <c r="BQ66" i="29"/>
  <c r="M66" i="29"/>
  <c r="L66" i="29"/>
  <c r="K66" i="29"/>
  <c r="J66" i="29"/>
  <c r="N66" i="29" s="1"/>
  <c r="BQ65" i="29"/>
  <c r="M65" i="29"/>
  <c r="L65" i="29"/>
  <c r="K65" i="29"/>
  <c r="J65" i="29"/>
  <c r="N65" i="29" s="1"/>
  <c r="BQ64" i="29"/>
  <c r="M64" i="29"/>
  <c r="L64" i="29"/>
  <c r="K64" i="29"/>
  <c r="J64" i="29"/>
  <c r="N64" i="29" s="1"/>
  <c r="BQ63" i="29"/>
  <c r="M63" i="29"/>
  <c r="L63" i="29"/>
  <c r="K63" i="29"/>
  <c r="J63" i="29"/>
  <c r="N63" i="29" s="1"/>
  <c r="BQ62" i="29"/>
  <c r="M62" i="29"/>
  <c r="L62" i="29"/>
  <c r="K62" i="29"/>
  <c r="J62" i="29"/>
  <c r="N62" i="29" s="1"/>
  <c r="BQ61" i="29"/>
  <c r="S61" i="29"/>
  <c r="S62" i="29" s="1"/>
  <c r="S63" i="29" s="1"/>
  <c r="S64" i="29" s="1"/>
  <c r="S65" i="29" s="1"/>
  <c r="S66" i="29" s="1"/>
  <c r="S67" i="29" s="1"/>
  <c r="S68" i="29" s="1"/>
  <c r="S69" i="29" s="1"/>
  <c r="S70" i="29" s="1"/>
  <c r="S71" i="29" s="1"/>
  <c r="S72" i="29" s="1"/>
  <c r="S73" i="29" s="1"/>
  <c r="S74" i="29" s="1"/>
  <c r="S75" i="29" s="1"/>
  <c r="S76" i="29" s="1"/>
  <c r="S77" i="29" s="1"/>
  <c r="S78" i="29" s="1"/>
  <c r="S79" i="29" s="1"/>
  <c r="S80" i="29" s="1"/>
  <c r="S81" i="29" s="1"/>
  <c r="S82" i="29" s="1"/>
  <c r="S83" i="29" s="1"/>
  <c r="S84" i="29" s="1"/>
  <c r="S85" i="29" s="1"/>
  <c r="S86" i="29" s="1"/>
  <c r="S87" i="29" s="1"/>
  <c r="S88" i="29" s="1"/>
  <c r="S89" i="29" s="1"/>
  <c r="AH83" i="29" s="1"/>
  <c r="M61" i="29"/>
  <c r="L61" i="29"/>
  <c r="K61" i="29"/>
  <c r="J61" i="29"/>
  <c r="N61" i="29" s="1"/>
  <c r="BQ60" i="29"/>
  <c r="M60" i="29"/>
  <c r="L60" i="29"/>
  <c r="K60" i="29"/>
  <c r="J60" i="29"/>
  <c r="N60" i="29" s="1"/>
  <c r="BQ59" i="29"/>
  <c r="M59" i="29"/>
  <c r="L59" i="29"/>
  <c r="K59" i="29"/>
  <c r="J59" i="29"/>
  <c r="N59" i="29" s="1"/>
  <c r="BQ58" i="29"/>
  <c r="U25" i="29" s="1"/>
  <c r="M58" i="29"/>
  <c r="L58" i="29"/>
  <c r="K58" i="29"/>
  <c r="J58" i="29"/>
  <c r="N58" i="29" s="1"/>
  <c r="BQ57" i="29"/>
  <c r="M57" i="29"/>
  <c r="L57" i="29"/>
  <c r="K57" i="29"/>
  <c r="J57" i="29"/>
  <c r="N57" i="29" s="1"/>
  <c r="BQ56" i="29"/>
  <c r="M56" i="29"/>
  <c r="L56" i="29"/>
  <c r="K56" i="29"/>
  <c r="J56" i="29"/>
  <c r="N56" i="29" s="1"/>
  <c r="BQ55" i="29"/>
  <c r="M55" i="29"/>
  <c r="L55" i="29"/>
  <c r="K55" i="29"/>
  <c r="J55" i="29"/>
  <c r="N55" i="29" s="1"/>
  <c r="BQ54" i="29"/>
  <c r="U21" i="29" s="1"/>
  <c r="M54" i="29"/>
  <c r="L54" i="29"/>
  <c r="K54" i="29"/>
  <c r="J54" i="29"/>
  <c r="N54" i="29" s="1"/>
  <c r="BQ53" i="29"/>
  <c r="M53" i="29"/>
  <c r="L53" i="29"/>
  <c r="K53" i="29"/>
  <c r="J53" i="29"/>
  <c r="N53" i="29" s="1"/>
  <c r="BQ52" i="29"/>
  <c r="M52" i="29"/>
  <c r="D36" i="29" s="1"/>
  <c r="L52" i="29"/>
  <c r="K52" i="29"/>
  <c r="J52" i="29"/>
  <c r="N52" i="29" s="1"/>
  <c r="BQ51" i="29"/>
  <c r="M51" i="29"/>
  <c r="L51" i="29"/>
  <c r="D35" i="29" s="1"/>
  <c r="K51" i="29"/>
  <c r="J51" i="29"/>
  <c r="N51" i="29" s="1"/>
  <c r="BQ50" i="29"/>
  <c r="M50" i="29"/>
  <c r="L50" i="29"/>
  <c r="K50" i="29"/>
  <c r="J50" i="29"/>
  <c r="N50" i="29" s="1"/>
  <c r="C50" i="29"/>
  <c r="C51" i="29" s="1"/>
  <c r="C52" i="29" s="1"/>
  <c r="C53" i="29" s="1"/>
  <c r="C54" i="29" s="1"/>
  <c r="C55" i="29" s="1"/>
  <c r="C56" i="29" s="1"/>
  <c r="C57" i="29" s="1"/>
  <c r="C58" i="29" s="1"/>
  <c r="C59" i="29" s="1"/>
  <c r="C60" i="29" s="1"/>
  <c r="C61" i="29" s="1"/>
  <c r="C62" i="29" s="1"/>
  <c r="C63" i="29" s="1"/>
  <c r="C64" i="29" s="1"/>
  <c r="C65" i="29" s="1"/>
  <c r="C66" i="29" s="1"/>
  <c r="C67" i="29" s="1"/>
  <c r="C68" i="29" s="1"/>
  <c r="C69" i="29" s="1"/>
  <c r="C70" i="29" s="1"/>
  <c r="C71" i="29" s="1"/>
  <c r="C72" i="29" s="1"/>
  <c r="C73" i="29" s="1"/>
  <c r="C74" i="29" s="1"/>
  <c r="C75" i="29" s="1"/>
  <c r="C76" i="29" s="1"/>
  <c r="C77" i="29" s="1"/>
  <c r="C78" i="29" s="1"/>
  <c r="BQ49" i="29"/>
  <c r="M49" i="29"/>
  <c r="L49" i="29"/>
  <c r="K49" i="29"/>
  <c r="J49" i="29"/>
  <c r="C13" i="29" s="1"/>
  <c r="BQ48" i="29"/>
  <c r="BN46" i="29"/>
  <c r="R44" i="29"/>
  <c r="BQ38" i="29"/>
  <c r="AE38" i="29"/>
  <c r="AD38" i="29"/>
  <c r="AC38" i="29"/>
  <c r="AB38" i="29"/>
  <c r="AA38" i="29"/>
  <c r="Z38" i="29"/>
  <c r="Y38" i="29"/>
  <c r="X38" i="29"/>
  <c r="W38" i="29"/>
  <c r="V38" i="29"/>
  <c r="U38" i="29"/>
  <c r="T38" i="29"/>
  <c r="BQ37" i="29"/>
  <c r="AE37" i="29"/>
  <c r="AD37" i="29"/>
  <c r="AC37" i="29"/>
  <c r="AB37" i="29"/>
  <c r="AA37" i="29"/>
  <c r="Z37" i="29"/>
  <c r="Y37" i="29"/>
  <c r="X37" i="29"/>
  <c r="W37" i="29"/>
  <c r="U37" i="29"/>
  <c r="T37" i="29"/>
  <c r="BQ36" i="29"/>
  <c r="AE36" i="29"/>
  <c r="AD36" i="29"/>
  <c r="AC36" i="29"/>
  <c r="AB36" i="29"/>
  <c r="AA36" i="29"/>
  <c r="Z36" i="29"/>
  <c r="Y36" i="29"/>
  <c r="X36" i="29"/>
  <c r="W36" i="29"/>
  <c r="V36" i="29"/>
  <c r="U36" i="29"/>
  <c r="T36" i="29"/>
  <c r="BQ35" i="29"/>
  <c r="AE35" i="29"/>
  <c r="AD35" i="29"/>
  <c r="Z35" i="29"/>
  <c r="W35" i="29"/>
  <c r="V35" i="29"/>
  <c r="U35" i="29"/>
  <c r="T35" i="29"/>
  <c r="BQ34" i="29"/>
  <c r="AE34" i="29"/>
  <c r="AD34" i="29"/>
  <c r="AC34" i="29"/>
  <c r="AB34" i="29"/>
  <c r="AA34" i="29"/>
  <c r="Z34" i="29"/>
  <c r="Y34" i="29"/>
  <c r="X34" i="29"/>
  <c r="W34" i="29"/>
  <c r="V34" i="29"/>
  <c r="U34" i="29"/>
  <c r="T34" i="29"/>
  <c r="D34" i="29"/>
  <c r="BQ33" i="29"/>
  <c r="AE33" i="29"/>
  <c r="AD33" i="29"/>
  <c r="AC33" i="29"/>
  <c r="AB33" i="29"/>
  <c r="AA33" i="29"/>
  <c r="Z33" i="29"/>
  <c r="Y33" i="29"/>
  <c r="X33" i="29"/>
  <c r="W33" i="29"/>
  <c r="V33" i="29"/>
  <c r="U33" i="29"/>
  <c r="T33" i="29"/>
  <c r="D33" i="29"/>
  <c r="BQ32" i="29"/>
  <c r="T32" i="29" s="1"/>
  <c r="AE32" i="29"/>
  <c r="AD32" i="29"/>
  <c r="AC32" i="29"/>
  <c r="AB32" i="29"/>
  <c r="AA32" i="29"/>
  <c r="Z32" i="29"/>
  <c r="Y32" i="29"/>
  <c r="X32" i="29"/>
  <c r="V32" i="29"/>
  <c r="U32" i="29"/>
  <c r="D32" i="29"/>
  <c r="BQ31" i="29"/>
  <c r="AE31" i="29"/>
  <c r="AD31" i="29"/>
  <c r="AC31" i="29"/>
  <c r="AB31" i="29"/>
  <c r="AA31" i="29"/>
  <c r="Z31" i="29"/>
  <c r="W31" i="29"/>
  <c r="V31" i="29"/>
  <c r="U31" i="29"/>
  <c r="T31" i="29"/>
  <c r="D31" i="29"/>
  <c r="BQ30" i="29"/>
  <c r="AE30" i="29"/>
  <c r="AD30" i="29"/>
  <c r="AC30" i="29"/>
  <c r="AB30" i="29"/>
  <c r="AA30" i="29"/>
  <c r="Z30" i="29"/>
  <c r="Y30" i="29"/>
  <c r="X30" i="29"/>
  <c r="W30" i="29"/>
  <c r="V30" i="29"/>
  <c r="U30" i="29"/>
  <c r="T30" i="29"/>
  <c r="D30" i="29"/>
  <c r="BQ29" i="29"/>
  <c r="AE29" i="29"/>
  <c r="AD29" i="29"/>
  <c r="AC29" i="29"/>
  <c r="AB29" i="29"/>
  <c r="AA29" i="29"/>
  <c r="Z29" i="29"/>
  <c r="Y29" i="29"/>
  <c r="X29" i="29"/>
  <c r="V29" i="29"/>
  <c r="U29" i="29"/>
  <c r="T29" i="29"/>
  <c r="D29" i="29"/>
  <c r="BQ28" i="29"/>
  <c r="AE28" i="29"/>
  <c r="AD28" i="29"/>
  <c r="AC28" i="29"/>
  <c r="AB28" i="29"/>
  <c r="AA28" i="29"/>
  <c r="Z28" i="29"/>
  <c r="Y28" i="29"/>
  <c r="X28" i="29"/>
  <c r="W28" i="29"/>
  <c r="V28" i="29"/>
  <c r="U28" i="29"/>
  <c r="T28" i="29"/>
  <c r="BQ27" i="29"/>
  <c r="AE27" i="29"/>
  <c r="AD27" i="29"/>
  <c r="AC27" i="29"/>
  <c r="AB27" i="29"/>
  <c r="AA27" i="29"/>
  <c r="Z27" i="29"/>
  <c r="Y27" i="29"/>
  <c r="X27" i="29"/>
  <c r="W27" i="29"/>
  <c r="V27" i="29"/>
  <c r="U27" i="29"/>
  <c r="T27" i="29"/>
  <c r="BQ26" i="29"/>
  <c r="AE26" i="29"/>
  <c r="AD26" i="29"/>
  <c r="AC26" i="29"/>
  <c r="AB26" i="29"/>
  <c r="AA26" i="29"/>
  <c r="Z26" i="29"/>
  <c r="Y26" i="29"/>
  <c r="X26" i="29"/>
  <c r="W26" i="29"/>
  <c r="V26" i="29"/>
  <c r="U26" i="29"/>
  <c r="T26" i="29"/>
  <c r="D26" i="29"/>
  <c r="BQ25" i="29"/>
  <c r="AE25" i="29"/>
  <c r="AD25" i="29"/>
  <c r="AC25" i="29"/>
  <c r="AB25" i="29"/>
  <c r="AA25" i="29"/>
  <c r="Z25" i="29"/>
  <c r="Y25" i="29"/>
  <c r="X25" i="29"/>
  <c r="W25" i="29"/>
  <c r="V25" i="29"/>
  <c r="T25" i="29"/>
  <c r="BQ24" i="29"/>
  <c r="AE24" i="29"/>
  <c r="AD24" i="29"/>
  <c r="AC24" i="29"/>
  <c r="AB24" i="29"/>
  <c r="AA24" i="29"/>
  <c r="Z24" i="29"/>
  <c r="Y24" i="29"/>
  <c r="X24" i="29"/>
  <c r="W24" i="29"/>
  <c r="V24" i="29"/>
  <c r="U24" i="29"/>
  <c r="T24" i="29"/>
  <c r="BQ23" i="29"/>
  <c r="AE23" i="29"/>
  <c r="AD23" i="29"/>
  <c r="AC23" i="29"/>
  <c r="AB23" i="29"/>
  <c r="AA23" i="29"/>
  <c r="Z23" i="29"/>
  <c r="Y23" i="29"/>
  <c r="X23" i="29"/>
  <c r="W23" i="29"/>
  <c r="V23" i="29"/>
  <c r="U23" i="29"/>
  <c r="T23" i="29"/>
  <c r="BQ22" i="29"/>
  <c r="AE22" i="29"/>
  <c r="AD22" i="29"/>
  <c r="AC22" i="29"/>
  <c r="AB22" i="29"/>
  <c r="AA22" i="29"/>
  <c r="Z22" i="29"/>
  <c r="Y22" i="29"/>
  <c r="X22" i="29"/>
  <c r="W22" i="29"/>
  <c r="V22" i="29"/>
  <c r="U22" i="29"/>
  <c r="T22" i="29"/>
  <c r="BQ21" i="29"/>
  <c r="AE21" i="29"/>
  <c r="AD21" i="29"/>
  <c r="AC21" i="29"/>
  <c r="AB21" i="29"/>
  <c r="AA21" i="29"/>
  <c r="Z21" i="29"/>
  <c r="Y21" i="29"/>
  <c r="X21" i="29"/>
  <c r="W21" i="29"/>
  <c r="V21" i="29"/>
  <c r="T21" i="29"/>
  <c r="BQ20" i="29"/>
  <c r="AE20" i="29"/>
  <c r="AD20" i="29"/>
  <c r="AC20" i="29"/>
  <c r="AB20" i="29"/>
  <c r="AA20" i="29"/>
  <c r="Z20" i="29"/>
  <c r="Y20" i="29"/>
  <c r="X20" i="29"/>
  <c r="W20" i="29"/>
  <c r="V20" i="29"/>
  <c r="U20" i="29"/>
  <c r="T20" i="29"/>
  <c r="BQ19" i="29"/>
  <c r="AG19" i="29"/>
  <c r="AE19" i="29"/>
  <c r="AD19" i="29"/>
  <c r="AC19" i="29"/>
  <c r="AB19" i="29"/>
  <c r="AA19" i="29"/>
  <c r="Z19" i="29"/>
  <c r="Y19" i="29"/>
  <c r="X19" i="29"/>
  <c r="W19" i="29"/>
  <c r="V19" i="29"/>
  <c r="U19" i="29"/>
  <c r="T19" i="29"/>
  <c r="BQ18" i="29"/>
  <c r="AE18" i="29"/>
  <c r="AD18" i="29"/>
  <c r="AC18" i="29"/>
  <c r="AB18" i="29"/>
  <c r="AA18" i="29"/>
  <c r="Z18" i="29"/>
  <c r="Y18" i="29"/>
  <c r="X18" i="29"/>
  <c r="W18" i="29"/>
  <c r="V18" i="29"/>
  <c r="U18" i="29"/>
  <c r="T18" i="29"/>
  <c r="BQ17" i="29"/>
  <c r="AE17" i="29"/>
  <c r="AD17" i="29"/>
  <c r="AC17" i="29"/>
  <c r="AB17" i="29"/>
  <c r="AA17" i="29"/>
  <c r="Z17" i="29"/>
  <c r="Y17" i="29"/>
  <c r="X17" i="29"/>
  <c r="W17" i="29"/>
  <c r="V17" i="29"/>
  <c r="U17" i="29"/>
  <c r="T17" i="29"/>
  <c r="BQ16" i="29"/>
  <c r="AE16" i="29"/>
  <c r="AD16" i="29"/>
  <c r="AC16" i="29"/>
  <c r="AB16" i="29"/>
  <c r="AA16" i="29"/>
  <c r="Z16" i="29"/>
  <c r="Y16" i="29"/>
  <c r="X16" i="29"/>
  <c r="W16" i="29"/>
  <c r="V16" i="29"/>
  <c r="U16" i="29"/>
  <c r="T16" i="29"/>
  <c r="BQ15" i="29"/>
  <c r="AE15" i="29"/>
  <c r="AD15" i="29"/>
  <c r="AC15" i="29"/>
  <c r="AB15" i="29"/>
  <c r="AA15" i="29"/>
  <c r="Z15" i="29"/>
  <c r="Y15" i="29"/>
  <c r="X15" i="29"/>
  <c r="W15" i="29"/>
  <c r="V15" i="29"/>
  <c r="U15" i="29"/>
  <c r="T15" i="29"/>
  <c r="BR14" i="29"/>
  <c r="AM10" i="29" s="1"/>
  <c r="AJ3" i="29"/>
  <c r="R3" i="29"/>
  <c r="B3" i="29"/>
  <c r="B85" i="14"/>
  <c r="B3" i="14"/>
  <c r="C140" i="9"/>
  <c r="C68" i="9"/>
  <c r="B48" i="17"/>
  <c r="B33" i="14"/>
  <c r="R44" i="5"/>
  <c r="BR14" i="5"/>
  <c r="AM10" i="5" s="1"/>
  <c r="C50" i="5"/>
  <c r="C51" i="5" s="1"/>
  <c r="C52" i="5" s="1"/>
  <c r="C53" i="5" s="1"/>
  <c r="C54" i="5" s="1"/>
  <c r="C55" i="5" s="1"/>
  <c r="C56" i="5" s="1"/>
  <c r="C57" i="5" s="1"/>
  <c r="C58" i="5" s="1"/>
  <c r="C59" i="5" s="1"/>
  <c r="C60" i="5" s="1"/>
  <c r="C61" i="5" s="1"/>
  <c r="C62" i="5" s="1"/>
  <c r="C63" i="5" s="1"/>
  <c r="C64" i="5" s="1"/>
  <c r="C65" i="5" s="1"/>
  <c r="C66" i="5" s="1"/>
  <c r="C67" i="5" s="1"/>
  <c r="C68" i="5" s="1"/>
  <c r="C69" i="5" s="1"/>
  <c r="C70" i="5" s="1"/>
  <c r="C71" i="5" s="1"/>
  <c r="C72" i="5" s="1"/>
  <c r="C73" i="5" s="1"/>
  <c r="C74" i="5" s="1"/>
  <c r="C75" i="5" s="1"/>
  <c r="C76" i="5" s="1"/>
  <c r="C77" i="5" s="1"/>
  <c r="C78" i="5" s="1"/>
  <c r="R93" i="5"/>
  <c r="AJ3" i="5"/>
  <c r="R3" i="5"/>
  <c r="AG131" i="5"/>
  <c r="BQ15" i="5"/>
  <c r="BQ48" i="5"/>
  <c r="BQ53" i="5"/>
  <c r="B3" i="5"/>
  <c r="L50" i="5"/>
  <c r="M50" i="5"/>
  <c r="L51" i="5"/>
  <c r="M51" i="5"/>
  <c r="L52" i="5"/>
  <c r="M52" i="5"/>
  <c r="L53" i="5"/>
  <c r="M53" i="5"/>
  <c r="L54" i="5"/>
  <c r="M54" i="5"/>
  <c r="L55" i="5"/>
  <c r="M55" i="5"/>
  <c r="L56" i="5"/>
  <c r="M56" i="5"/>
  <c r="L57" i="5"/>
  <c r="M57" i="5"/>
  <c r="L58" i="5"/>
  <c r="M58" i="5"/>
  <c r="L59" i="5"/>
  <c r="M59" i="5"/>
  <c r="L60" i="5"/>
  <c r="M60" i="5"/>
  <c r="L61" i="5"/>
  <c r="M61" i="5"/>
  <c r="L62" i="5"/>
  <c r="M62" i="5"/>
  <c r="L63" i="5"/>
  <c r="M63" i="5"/>
  <c r="L64" i="5"/>
  <c r="M64" i="5"/>
  <c r="L65" i="5"/>
  <c r="M65" i="5"/>
  <c r="L66" i="5"/>
  <c r="M66" i="5"/>
  <c r="L67" i="5"/>
  <c r="M67" i="5"/>
  <c r="L68" i="5"/>
  <c r="M68" i="5"/>
  <c r="L69" i="5"/>
  <c r="M69" i="5"/>
  <c r="L70" i="5"/>
  <c r="M70" i="5"/>
  <c r="L71" i="5"/>
  <c r="M71" i="5"/>
  <c r="L72" i="5"/>
  <c r="M72" i="5"/>
  <c r="L73" i="5"/>
  <c r="M73" i="5"/>
  <c r="L74" i="5"/>
  <c r="M74" i="5"/>
  <c r="L75" i="5"/>
  <c r="M75" i="5"/>
  <c r="L76" i="5"/>
  <c r="M76" i="5"/>
  <c r="L77" i="5"/>
  <c r="M77" i="5"/>
  <c r="L78" i="5"/>
  <c r="M78" i="5"/>
  <c r="M49" i="5"/>
  <c r="L49" i="5"/>
  <c r="BQ93" i="5"/>
  <c r="B43" i="24"/>
  <c r="B3" i="27"/>
  <c r="B3" i="18"/>
  <c r="B3" i="17"/>
  <c r="B3" i="9"/>
  <c r="B3" i="3"/>
  <c r="B67" i="23"/>
  <c r="B3" i="23"/>
  <c r="K50" i="5"/>
  <c r="K51" i="5"/>
  <c r="K52" i="5"/>
  <c r="K53" i="5"/>
  <c r="K54" i="5"/>
  <c r="K55" i="5"/>
  <c r="K56" i="5"/>
  <c r="K57" i="5"/>
  <c r="K58" i="5"/>
  <c r="K59" i="5"/>
  <c r="K60" i="5"/>
  <c r="K61" i="5"/>
  <c r="K62" i="5"/>
  <c r="K63" i="5"/>
  <c r="K64" i="5"/>
  <c r="K65" i="5"/>
  <c r="K66" i="5"/>
  <c r="K67" i="5"/>
  <c r="K68" i="5"/>
  <c r="K69" i="5"/>
  <c r="K70" i="5"/>
  <c r="K71" i="5"/>
  <c r="K72" i="5"/>
  <c r="K73" i="5"/>
  <c r="K74" i="5"/>
  <c r="K75" i="5"/>
  <c r="K76" i="5"/>
  <c r="K77" i="5"/>
  <c r="K78" i="5"/>
  <c r="K49" i="5"/>
  <c r="D26" i="5"/>
  <c r="J49" i="5"/>
  <c r="J50" i="5"/>
  <c r="D33" i="5"/>
  <c r="D32" i="5"/>
  <c r="D30" i="5"/>
  <c r="D29" i="5"/>
  <c r="G9" i="3"/>
  <c r="G11" i="3"/>
  <c r="C20" i="18"/>
  <c r="D34" i="5" l="1"/>
  <c r="O165" i="27"/>
  <c r="AI11" i="29"/>
  <c r="N49" i="29"/>
  <c r="D38" i="29" s="1"/>
  <c r="D39" i="29" s="1"/>
  <c r="D35" i="5"/>
  <c r="N49" i="5"/>
  <c r="D36" i="5"/>
  <c r="N50" i="5"/>
  <c r="J51" i="5"/>
  <c r="N51" i="5" s="1"/>
  <c r="BQ381" i="5"/>
  <c r="AE38" i="5" s="1"/>
  <c r="BQ380" i="5"/>
  <c r="AE37" i="5" s="1"/>
  <c r="BQ379" i="5"/>
  <c r="AE36" i="5" s="1"/>
  <c r="BQ378" i="5"/>
  <c r="AE35" i="5" s="1"/>
  <c r="BQ377" i="5"/>
  <c r="AE34" i="5" s="1"/>
  <c r="BQ376" i="5"/>
  <c r="AE33" i="5" s="1"/>
  <c r="BQ375" i="5"/>
  <c r="AE32" i="5" s="1"/>
  <c r="BQ374" i="5"/>
  <c r="AE31" i="5" s="1"/>
  <c r="BQ373" i="5"/>
  <c r="AE30" i="5" s="1"/>
  <c r="BQ372" i="5"/>
  <c r="AE29" i="5" s="1"/>
  <c r="BQ371" i="5"/>
  <c r="AE28" i="5" s="1"/>
  <c r="BQ370" i="5"/>
  <c r="AE27" i="5" s="1"/>
  <c r="BQ369" i="5"/>
  <c r="AE26" i="5" s="1"/>
  <c r="BQ368" i="5"/>
  <c r="AE25" i="5" s="1"/>
  <c r="BQ367" i="5"/>
  <c r="AE24" i="5" s="1"/>
  <c r="BQ366" i="5"/>
  <c r="AE23" i="5" s="1"/>
  <c r="BQ365" i="5"/>
  <c r="AE22" i="5" s="1"/>
  <c r="BQ364" i="5"/>
  <c r="AE21" i="5" s="1"/>
  <c r="BQ363" i="5"/>
  <c r="AE20" i="5" s="1"/>
  <c r="BQ362" i="5"/>
  <c r="AE19" i="5" s="1"/>
  <c r="BQ361" i="5"/>
  <c r="AE18" i="5" s="1"/>
  <c r="BQ360" i="5"/>
  <c r="AE17" i="5" s="1"/>
  <c r="BQ359" i="5"/>
  <c r="AE16" i="5" s="1"/>
  <c r="BQ358" i="5"/>
  <c r="AE15" i="5" s="1"/>
  <c r="BQ350" i="5"/>
  <c r="AD38" i="5" s="1"/>
  <c r="BQ349" i="5"/>
  <c r="AD37" i="5" s="1"/>
  <c r="BQ348" i="5"/>
  <c r="AD36" i="5" s="1"/>
  <c r="BQ347" i="5"/>
  <c r="AD35" i="5" s="1"/>
  <c r="BQ346" i="5"/>
  <c r="AD34" i="5" s="1"/>
  <c r="BQ345" i="5"/>
  <c r="AD33" i="5" s="1"/>
  <c r="BQ344" i="5"/>
  <c r="AD32" i="5" s="1"/>
  <c r="BQ343" i="5"/>
  <c r="AD31" i="5" s="1"/>
  <c r="BQ342" i="5"/>
  <c r="AD30" i="5" s="1"/>
  <c r="BQ341" i="5"/>
  <c r="AD29" i="5" s="1"/>
  <c r="BQ340" i="5"/>
  <c r="AD28" i="5" s="1"/>
  <c r="BQ339" i="5"/>
  <c r="AD27" i="5" s="1"/>
  <c r="BQ338" i="5"/>
  <c r="AD26" i="5" s="1"/>
  <c r="BQ337" i="5"/>
  <c r="AD25" i="5" s="1"/>
  <c r="BQ336" i="5"/>
  <c r="AD24" i="5" s="1"/>
  <c r="BQ335" i="5"/>
  <c r="AD23" i="5" s="1"/>
  <c r="BQ334" i="5"/>
  <c r="AD22" i="5" s="1"/>
  <c r="BQ333" i="5"/>
  <c r="AD21" i="5" s="1"/>
  <c r="BQ332" i="5"/>
  <c r="AD20" i="5" s="1"/>
  <c r="BQ331" i="5"/>
  <c r="AD19" i="5" s="1"/>
  <c r="BQ330" i="5"/>
  <c r="AD18" i="5" s="1"/>
  <c r="BQ329" i="5"/>
  <c r="AD17" i="5" s="1"/>
  <c r="BQ328" i="5"/>
  <c r="AD16" i="5" s="1"/>
  <c r="BQ327" i="5"/>
  <c r="AD15" i="5" s="1"/>
  <c r="BQ319" i="5"/>
  <c r="AC38" i="5" s="1"/>
  <c r="BQ318" i="5"/>
  <c r="AC37" i="5" s="1"/>
  <c r="BQ317" i="5"/>
  <c r="AC36" i="5" s="1"/>
  <c r="BQ316" i="5"/>
  <c r="AC35" i="5" s="1"/>
  <c r="BQ315" i="5"/>
  <c r="AC34" i="5" s="1"/>
  <c r="BQ314" i="5"/>
  <c r="AC33" i="5" s="1"/>
  <c r="BQ313" i="5"/>
  <c r="AC32" i="5" s="1"/>
  <c r="BQ312" i="5"/>
  <c r="AC31" i="5" s="1"/>
  <c r="BQ311" i="5"/>
  <c r="AC30" i="5" s="1"/>
  <c r="BQ310" i="5"/>
  <c r="AC29" i="5" s="1"/>
  <c r="BQ309" i="5"/>
  <c r="AC28" i="5" s="1"/>
  <c r="BQ308" i="5"/>
  <c r="AC27" i="5" s="1"/>
  <c r="BQ307" i="5"/>
  <c r="AC26" i="5" s="1"/>
  <c r="BQ306" i="5"/>
  <c r="AC25" i="5" s="1"/>
  <c r="BQ305" i="5"/>
  <c r="AC24" i="5" s="1"/>
  <c r="BQ304" i="5"/>
  <c r="AC23" i="5" s="1"/>
  <c r="BQ303" i="5"/>
  <c r="AC22" i="5" s="1"/>
  <c r="BQ302" i="5"/>
  <c r="AC21" i="5" s="1"/>
  <c r="BQ301" i="5"/>
  <c r="AC20" i="5" s="1"/>
  <c r="BQ300" i="5"/>
  <c r="AC19" i="5" s="1"/>
  <c r="BQ299" i="5"/>
  <c r="AC18" i="5" s="1"/>
  <c r="BQ298" i="5"/>
  <c r="BQ297" i="5"/>
  <c r="AC16" i="5" s="1"/>
  <c r="BQ296" i="5"/>
  <c r="AC15" i="5" s="1"/>
  <c r="BQ288" i="5"/>
  <c r="AB38" i="5" s="1"/>
  <c r="BQ287" i="5"/>
  <c r="AB37" i="5" s="1"/>
  <c r="BQ286" i="5"/>
  <c r="AB36" i="5" s="1"/>
  <c r="BQ285" i="5"/>
  <c r="AB35" i="5" s="1"/>
  <c r="BQ284" i="5"/>
  <c r="AB34" i="5" s="1"/>
  <c r="BQ283" i="5"/>
  <c r="AB33" i="5" s="1"/>
  <c r="BQ282" i="5"/>
  <c r="AB32" i="5" s="1"/>
  <c r="BQ281" i="5"/>
  <c r="AB31" i="5" s="1"/>
  <c r="BQ280" i="5"/>
  <c r="AB30" i="5" s="1"/>
  <c r="BQ279" i="5"/>
  <c r="AB29" i="5" s="1"/>
  <c r="BQ278" i="5"/>
  <c r="AB28" i="5" s="1"/>
  <c r="BQ277" i="5"/>
  <c r="AB27" i="5" s="1"/>
  <c r="BQ276" i="5"/>
  <c r="AB26" i="5" s="1"/>
  <c r="BQ275" i="5"/>
  <c r="AB25" i="5" s="1"/>
  <c r="BQ274" i="5"/>
  <c r="AB24" i="5" s="1"/>
  <c r="BQ273" i="5"/>
  <c r="AB23" i="5" s="1"/>
  <c r="BQ272" i="5"/>
  <c r="AB22" i="5" s="1"/>
  <c r="BQ271" i="5"/>
  <c r="AB21" i="5" s="1"/>
  <c r="BQ270" i="5"/>
  <c r="AB20" i="5" s="1"/>
  <c r="BQ269" i="5"/>
  <c r="AB19" i="5" s="1"/>
  <c r="BQ268" i="5"/>
  <c r="AB18" i="5" s="1"/>
  <c r="BQ267" i="5"/>
  <c r="AB17" i="5" s="1"/>
  <c r="BQ266" i="5"/>
  <c r="AB16" i="5" s="1"/>
  <c r="BQ265" i="5"/>
  <c r="AB15" i="5" s="1"/>
  <c r="BQ257" i="5"/>
  <c r="AA38" i="5" s="1"/>
  <c r="BQ256" i="5"/>
  <c r="AA37" i="5" s="1"/>
  <c r="BQ255" i="5"/>
  <c r="AA36" i="5" s="1"/>
  <c r="BQ254" i="5"/>
  <c r="AA35" i="5" s="1"/>
  <c r="BQ253" i="5"/>
  <c r="AA34" i="5" s="1"/>
  <c r="BQ252" i="5"/>
  <c r="BQ251" i="5"/>
  <c r="AA32" i="5" s="1"/>
  <c r="BQ250" i="5"/>
  <c r="AA31" i="5" s="1"/>
  <c r="BQ249" i="5"/>
  <c r="AA30" i="5" s="1"/>
  <c r="BQ248" i="5"/>
  <c r="AA29" i="5" s="1"/>
  <c r="BQ247" i="5"/>
  <c r="AA28" i="5" s="1"/>
  <c r="BQ246" i="5"/>
  <c r="AA27" i="5" s="1"/>
  <c r="BQ245" i="5"/>
  <c r="AA26" i="5" s="1"/>
  <c r="BQ244" i="5"/>
  <c r="AA25" i="5" s="1"/>
  <c r="BQ243" i="5"/>
  <c r="AA24" i="5" s="1"/>
  <c r="BQ242" i="5"/>
  <c r="AA23" i="5" s="1"/>
  <c r="BQ241" i="5"/>
  <c r="AA22" i="5" s="1"/>
  <c r="BQ240" i="5"/>
  <c r="AA21" i="5" s="1"/>
  <c r="BQ239" i="5"/>
  <c r="AA20" i="5" s="1"/>
  <c r="BQ238" i="5"/>
  <c r="AA19" i="5" s="1"/>
  <c r="BQ237" i="5"/>
  <c r="AA18" i="5" s="1"/>
  <c r="BQ236" i="5"/>
  <c r="AA17" i="5" s="1"/>
  <c r="BQ235" i="5"/>
  <c r="AA16" i="5" s="1"/>
  <c r="BQ234" i="5"/>
  <c r="AA15" i="5" s="1"/>
  <c r="BQ226" i="5"/>
  <c r="Z38" i="5" s="1"/>
  <c r="BQ225" i="5"/>
  <c r="Z37" i="5" s="1"/>
  <c r="BQ224" i="5"/>
  <c r="Z36" i="5" s="1"/>
  <c r="BQ223" i="5"/>
  <c r="Z35" i="5" s="1"/>
  <c r="BQ222" i="5"/>
  <c r="Z34" i="5" s="1"/>
  <c r="BQ221" i="5"/>
  <c r="Z33" i="5" s="1"/>
  <c r="BQ220" i="5"/>
  <c r="Z32" i="5" s="1"/>
  <c r="BQ219" i="5"/>
  <c r="Z31" i="5" s="1"/>
  <c r="BQ218" i="5"/>
  <c r="Z30" i="5" s="1"/>
  <c r="BQ217" i="5"/>
  <c r="Z29" i="5" s="1"/>
  <c r="BQ216" i="5"/>
  <c r="Z28" i="5" s="1"/>
  <c r="BQ215" i="5"/>
  <c r="Z27" i="5" s="1"/>
  <c r="BQ214" i="5"/>
  <c r="Z26" i="5" s="1"/>
  <c r="BQ213" i="5"/>
  <c r="Z25" i="5" s="1"/>
  <c r="BQ212" i="5"/>
  <c r="Z24" i="5" s="1"/>
  <c r="BQ211" i="5"/>
  <c r="Z23" i="5" s="1"/>
  <c r="BQ210" i="5"/>
  <c r="Z22" i="5" s="1"/>
  <c r="BQ209" i="5"/>
  <c r="Z21" i="5" s="1"/>
  <c r="BQ208" i="5"/>
  <c r="Z20" i="5" s="1"/>
  <c r="BQ207" i="5"/>
  <c r="Z19" i="5" s="1"/>
  <c r="BQ206" i="5"/>
  <c r="Z18" i="5" s="1"/>
  <c r="BQ205" i="5"/>
  <c r="Z17" i="5" s="1"/>
  <c r="BQ204" i="5"/>
  <c r="Z16" i="5" s="1"/>
  <c r="BQ203" i="5"/>
  <c r="Z15" i="5" s="1"/>
  <c r="BQ195" i="5"/>
  <c r="Y38" i="5" s="1"/>
  <c r="BQ194" i="5"/>
  <c r="BQ193" i="5"/>
  <c r="Y36" i="5" s="1"/>
  <c r="BQ192" i="5"/>
  <c r="Y35" i="5" s="1"/>
  <c r="BQ191" i="5"/>
  <c r="Y34" i="5" s="1"/>
  <c r="BQ190" i="5"/>
  <c r="Y33" i="5" s="1"/>
  <c r="BQ189" i="5"/>
  <c r="Y32" i="5" s="1"/>
  <c r="BQ188" i="5"/>
  <c r="Y31" i="5" s="1"/>
  <c r="BQ187" i="5"/>
  <c r="Y30" i="5" s="1"/>
  <c r="BQ186" i="5"/>
  <c r="Y29" i="5" s="1"/>
  <c r="BQ185" i="5"/>
  <c r="Y28" i="5" s="1"/>
  <c r="BQ184" i="5"/>
  <c r="Y27" i="5" s="1"/>
  <c r="BQ183" i="5"/>
  <c r="Y26" i="5" s="1"/>
  <c r="BQ182" i="5"/>
  <c r="Y25" i="5" s="1"/>
  <c r="BQ181" i="5"/>
  <c r="Y24" i="5" s="1"/>
  <c r="BQ180" i="5"/>
  <c r="Y23" i="5" s="1"/>
  <c r="BQ179" i="5"/>
  <c r="Y22" i="5" s="1"/>
  <c r="BQ178" i="5"/>
  <c r="Y21" i="5" s="1"/>
  <c r="BQ177" i="5"/>
  <c r="Y20" i="5" s="1"/>
  <c r="BQ176" i="5"/>
  <c r="Y19" i="5" s="1"/>
  <c r="BQ175" i="5"/>
  <c r="Y18" i="5" s="1"/>
  <c r="BQ174" i="5"/>
  <c r="Y17" i="5" s="1"/>
  <c r="BQ173" i="5"/>
  <c r="Y16" i="5" s="1"/>
  <c r="BQ172" i="5"/>
  <c r="Y15" i="5" s="1"/>
  <c r="BQ164" i="5"/>
  <c r="X38" i="5" s="1"/>
  <c r="BQ163" i="5"/>
  <c r="X37" i="5" s="1"/>
  <c r="BQ162" i="5"/>
  <c r="X36" i="5" s="1"/>
  <c r="BQ161" i="5"/>
  <c r="X35" i="5" s="1"/>
  <c r="BQ160" i="5"/>
  <c r="X34" i="5" s="1"/>
  <c r="BQ159" i="5"/>
  <c r="X33" i="5" s="1"/>
  <c r="BQ158" i="5"/>
  <c r="X32" i="5" s="1"/>
  <c r="BQ157" i="5"/>
  <c r="X31" i="5" s="1"/>
  <c r="BQ156" i="5"/>
  <c r="X30" i="5" s="1"/>
  <c r="BQ155" i="5"/>
  <c r="X29" i="5" s="1"/>
  <c r="BQ154" i="5"/>
  <c r="X28" i="5" s="1"/>
  <c r="BQ153" i="5"/>
  <c r="X27" i="5" s="1"/>
  <c r="BQ152" i="5"/>
  <c r="X26" i="5" s="1"/>
  <c r="BQ151" i="5"/>
  <c r="X25" i="5" s="1"/>
  <c r="BQ150" i="5"/>
  <c r="X24" i="5" s="1"/>
  <c r="BQ149" i="5"/>
  <c r="X23" i="5" s="1"/>
  <c r="BQ148" i="5"/>
  <c r="X22" i="5" s="1"/>
  <c r="BQ147" i="5"/>
  <c r="X21" i="5" s="1"/>
  <c r="BQ146" i="5"/>
  <c r="X20" i="5" s="1"/>
  <c r="BQ145" i="5"/>
  <c r="X19" i="5" s="1"/>
  <c r="BQ144" i="5"/>
  <c r="X18" i="5" s="1"/>
  <c r="BQ143" i="5"/>
  <c r="X17" i="5" s="1"/>
  <c r="BQ142" i="5"/>
  <c r="X16" i="5" s="1"/>
  <c r="BQ141" i="5"/>
  <c r="X15" i="5" s="1"/>
  <c r="BQ133" i="5"/>
  <c r="W38" i="5" s="1"/>
  <c r="BQ132" i="5"/>
  <c r="W37" i="5" s="1"/>
  <c r="BQ131" i="5"/>
  <c r="W36" i="5" s="1"/>
  <c r="BQ130" i="5"/>
  <c r="W35" i="5" s="1"/>
  <c r="BQ129" i="5"/>
  <c r="W34" i="5" s="1"/>
  <c r="BQ128" i="5"/>
  <c r="W33" i="5" s="1"/>
  <c r="BQ127" i="5"/>
  <c r="W32" i="5" s="1"/>
  <c r="BQ126" i="5"/>
  <c r="W31" i="5" s="1"/>
  <c r="BQ125" i="5"/>
  <c r="W30" i="5" s="1"/>
  <c r="BQ124" i="5"/>
  <c r="BQ123" i="5"/>
  <c r="W28" i="5" s="1"/>
  <c r="BQ122" i="5"/>
  <c r="W27" i="5" s="1"/>
  <c r="BQ121" i="5"/>
  <c r="W26" i="5" s="1"/>
  <c r="BQ120" i="5"/>
  <c r="W25" i="5" s="1"/>
  <c r="BQ119" i="5"/>
  <c r="W24" i="5" s="1"/>
  <c r="BQ118" i="5"/>
  <c r="W23" i="5" s="1"/>
  <c r="BQ117" i="5"/>
  <c r="W22" i="5" s="1"/>
  <c r="BQ116" i="5"/>
  <c r="W21" i="5" s="1"/>
  <c r="BQ115" i="5"/>
  <c r="W20" i="5" s="1"/>
  <c r="BQ114" i="5"/>
  <c r="W19" i="5" s="1"/>
  <c r="BQ113" i="5"/>
  <c r="W18" i="5" s="1"/>
  <c r="BQ112" i="5"/>
  <c r="W17" i="5" s="1"/>
  <c r="BQ111" i="5"/>
  <c r="W16" i="5" s="1"/>
  <c r="BQ110" i="5"/>
  <c r="W15" i="5" s="1"/>
  <c r="BQ102" i="5"/>
  <c r="V38" i="5" s="1"/>
  <c r="BQ101" i="5"/>
  <c r="V37" i="5" s="1"/>
  <c r="BQ100" i="5"/>
  <c r="V36" i="5" s="1"/>
  <c r="BQ99" i="5"/>
  <c r="V35" i="5" s="1"/>
  <c r="BQ98" i="5"/>
  <c r="V34" i="5" s="1"/>
  <c r="BQ97" i="5"/>
  <c r="V33" i="5" s="1"/>
  <c r="BQ96" i="5"/>
  <c r="V32" i="5" s="1"/>
  <c r="BQ95" i="5"/>
  <c r="V31" i="5" s="1"/>
  <c r="BQ94" i="5"/>
  <c r="V30" i="5" s="1"/>
  <c r="V29" i="5"/>
  <c r="BQ92" i="5"/>
  <c r="V28" i="5" s="1"/>
  <c r="BQ91" i="5"/>
  <c r="V27" i="5" s="1"/>
  <c r="BQ90" i="5"/>
  <c r="V26" i="5" s="1"/>
  <c r="BQ89" i="5"/>
  <c r="V25" i="5" s="1"/>
  <c r="BQ88" i="5"/>
  <c r="V24" i="5" s="1"/>
  <c r="BQ87" i="5"/>
  <c r="V23" i="5" s="1"/>
  <c r="BQ86" i="5"/>
  <c r="V22" i="5" s="1"/>
  <c r="BQ85" i="5"/>
  <c r="V21" i="5" s="1"/>
  <c r="BQ84" i="5"/>
  <c r="V20" i="5" s="1"/>
  <c r="BQ83" i="5"/>
  <c r="V19" i="5" s="1"/>
  <c r="BQ82" i="5"/>
  <c r="V18" i="5" s="1"/>
  <c r="BQ81" i="5"/>
  <c r="V17" i="5" s="1"/>
  <c r="S61" i="5"/>
  <c r="S62" i="5" s="1"/>
  <c r="S63" i="5" s="1"/>
  <c r="S64" i="5" s="1"/>
  <c r="S65" i="5" s="1"/>
  <c r="S66" i="5" s="1"/>
  <c r="S67" i="5" s="1"/>
  <c r="S68" i="5" s="1"/>
  <c r="S69" i="5" s="1"/>
  <c r="S70" i="5" s="1"/>
  <c r="S71" i="5" s="1"/>
  <c r="S72" i="5" s="1"/>
  <c r="S73" i="5" s="1"/>
  <c r="S74" i="5" s="1"/>
  <c r="S75" i="5" s="1"/>
  <c r="S76" i="5" s="1"/>
  <c r="S77" i="5" s="1"/>
  <c r="S78" i="5" s="1"/>
  <c r="S79" i="5" s="1"/>
  <c r="S80" i="5" s="1"/>
  <c r="S81" i="5" s="1"/>
  <c r="BQ80" i="5"/>
  <c r="V16" i="5" s="1"/>
  <c r="BQ79" i="5"/>
  <c r="V15" i="5" s="1"/>
  <c r="BQ71" i="5"/>
  <c r="U38" i="5" s="1"/>
  <c r="BQ70" i="5"/>
  <c r="U37" i="5" s="1"/>
  <c r="BQ69" i="5"/>
  <c r="U36" i="5" s="1"/>
  <c r="BQ68" i="5"/>
  <c r="U35" i="5" s="1"/>
  <c r="BQ67" i="5"/>
  <c r="U34" i="5" s="1"/>
  <c r="BQ66" i="5"/>
  <c r="U33" i="5" s="1"/>
  <c r="BQ65" i="5"/>
  <c r="U32" i="5" s="1"/>
  <c r="BQ64" i="5"/>
  <c r="U31" i="5" s="1"/>
  <c r="BQ63" i="5"/>
  <c r="U30" i="5" s="1"/>
  <c r="BQ62" i="5"/>
  <c r="U29" i="5" s="1"/>
  <c r="BQ61" i="5"/>
  <c r="U28" i="5" s="1"/>
  <c r="BQ60" i="5"/>
  <c r="U27" i="5" s="1"/>
  <c r="BQ59" i="5"/>
  <c r="U26" i="5" s="1"/>
  <c r="BQ58" i="5"/>
  <c r="U25" i="5" s="1"/>
  <c r="BQ57" i="5"/>
  <c r="U24" i="5" s="1"/>
  <c r="BQ56" i="5"/>
  <c r="U23" i="5" s="1"/>
  <c r="BQ55" i="5"/>
  <c r="U22" i="5" s="1"/>
  <c r="BQ54" i="5"/>
  <c r="U21" i="5" s="1"/>
  <c r="U20" i="5"/>
  <c r="BQ52" i="5"/>
  <c r="U19" i="5" s="1"/>
  <c r="BQ51" i="5"/>
  <c r="U18" i="5" s="1"/>
  <c r="BQ50" i="5"/>
  <c r="U17" i="5" s="1"/>
  <c r="BQ49" i="5"/>
  <c r="U16" i="5" s="1"/>
  <c r="U15" i="5"/>
  <c r="BN46" i="5"/>
  <c r="BQ38" i="5"/>
  <c r="T38" i="5" s="1"/>
  <c r="BQ37" i="5"/>
  <c r="T37" i="5" s="1"/>
  <c r="Y37" i="5"/>
  <c r="BQ36" i="5"/>
  <c r="T36" i="5" s="1"/>
  <c r="BQ35" i="5"/>
  <c r="T35" i="5" s="1"/>
  <c r="BQ34" i="5"/>
  <c r="T34" i="5" s="1"/>
  <c r="BQ33" i="5"/>
  <c r="T33" i="5" s="1"/>
  <c r="AA33" i="5"/>
  <c r="BQ32" i="5"/>
  <c r="T32" i="5" s="1"/>
  <c r="BQ31" i="5"/>
  <c r="T31" i="5" s="1"/>
  <c r="BQ30" i="5"/>
  <c r="T30" i="5" s="1"/>
  <c r="BQ29" i="5"/>
  <c r="T29" i="5" s="1"/>
  <c r="W29" i="5"/>
  <c r="BQ28" i="5"/>
  <c r="T28" i="5" s="1"/>
  <c r="BQ27" i="5"/>
  <c r="T27" i="5" s="1"/>
  <c r="BQ26" i="5"/>
  <c r="T26" i="5" s="1"/>
  <c r="BQ25" i="5"/>
  <c r="T25" i="5" s="1"/>
  <c r="BQ24" i="5"/>
  <c r="T24" i="5" s="1"/>
  <c r="BQ23" i="5"/>
  <c r="T23" i="5" s="1"/>
  <c r="BQ22" i="5"/>
  <c r="T22" i="5" s="1"/>
  <c r="BQ21" i="5"/>
  <c r="T21" i="5" s="1"/>
  <c r="BQ20" i="5"/>
  <c r="T20" i="5" s="1"/>
  <c r="BQ19" i="5"/>
  <c r="T19" i="5" s="1"/>
  <c r="BQ18" i="5"/>
  <c r="T18" i="5" s="1"/>
  <c r="BQ17" i="5"/>
  <c r="T17" i="5" s="1"/>
  <c r="AC17" i="5"/>
  <c r="BQ16" i="5"/>
  <c r="T16" i="5" s="1"/>
  <c r="T15" i="5"/>
  <c r="Q24" i="3"/>
  <c r="Q11" i="3"/>
  <c r="Q9" i="3"/>
  <c r="AG14" i="5" l="1"/>
  <c r="AI11" i="5" s="1"/>
  <c r="AG19" i="5"/>
  <c r="S82" i="5"/>
  <c r="S83" i="5" s="1"/>
  <c r="S84" i="5" s="1"/>
  <c r="S85" i="5" s="1"/>
  <c r="S86" i="5" s="1"/>
  <c r="S87" i="5" s="1"/>
  <c r="S88" i="5" s="1"/>
  <c r="S89" i="5" s="1"/>
  <c r="J52" i="5"/>
  <c r="N52" i="5" s="1"/>
  <c r="J53" i="5" l="1"/>
  <c r="N53" i="5" s="1"/>
  <c r="J54" i="5" l="1"/>
  <c r="N54" i="5" s="1"/>
  <c r="J55" i="5" l="1"/>
  <c r="N55" i="5" s="1"/>
  <c r="J56" i="5" l="1"/>
  <c r="N56" i="5" s="1"/>
  <c r="J57" i="5" l="1"/>
  <c r="N57" i="5" s="1"/>
  <c r="J58" i="5" l="1"/>
  <c r="N58" i="5" s="1"/>
  <c r="J59" i="5" l="1"/>
  <c r="N59" i="5" s="1"/>
  <c r="J60" i="5" l="1"/>
  <c r="N60" i="5" s="1"/>
  <c r="J61" i="5" l="1"/>
  <c r="N61" i="5" s="1"/>
  <c r="J62" i="5" l="1"/>
  <c r="N62" i="5" s="1"/>
  <c r="J63" i="5" l="1"/>
  <c r="N63" i="5" s="1"/>
  <c r="J64" i="5" l="1"/>
  <c r="N64" i="5" s="1"/>
  <c r="J65" i="5" l="1"/>
  <c r="N65" i="5" s="1"/>
  <c r="J66" i="5" l="1"/>
  <c r="N66" i="5" s="1"/>
  <c r="J67" i="5" l="1"/>
  <c r="N67" i="5" s="1"/>
  <c r="J68" i="5" l="1"/>
  <c r="N68" i="5" s="1"/>
  <c r="J69" i="5" l="1"/>
  <c r="N69" i="5" s="1"/>
  <c r="J70" i="5" l="1"/>
  <c r="N70" i="5" s="1"/>
  <c r="J71" i="5" l="1"/>
  <c r="N71" i="5" s="1"/>
  <c r="J72" i="5" l="1"/>
  <c r="N72" i="5" s="1"/>
  <c r="J73" i="5" l="1"/>
  <c r="N73" i="5" s="1"/>
  <c r="J74" i="5" l="1"/>
  <c r="N74" i="5" s="1"/>
  <c r="J75" i="5" l="1"/>
  <c r="N75" i="5" s="1"/>
  <c r="J76" i="5" l="1"/>
  <c r="N76" i="5" s="1"/>
  <c r="J77" i="5" l="1"/>
  <c r="N77" i="5" s="1"/>
  <c r="J78" i="5" l="1"/>
  <c r="N78" i="5" s="1"/>
  <c r="D31" i="5"/>
  <c r="D38" i="5" l="1"/>
  <c r="D39" i="5" s="1"/>
  <c r="C13" i="5"/>
  <c r="Q18" i="3" l="1"/>
</calcChain>
</file>

<file path=xl/sharedStrings.xml><?xml version="1.0" encoding="utf-8"?>
<sst xmlns="http://schemas.openxmlformats.org/spreadsheetml/2006/main" count="989" uniqueCount="448">
  <si>
    <t>Permitting</t>
  </si>
  <si>
    <t>Insurance</t>
  </si>
  <si>
    <t>Part I</t>
  </si>
  <si>
    <t>Guidelines and Instructions</t>
  </si>
  <si>
    <t>Part I (continued)</t>
  </si>
  <si>
    <t>END</t>
  </si>
  <si>
    <t>Part II (a)</t>
  </si>
  <si>
    <t>Project File Name</t>
  </si>
  <si>
    <t>Required Information</t>
  </si>
  <si>
    <t xml:space="preserve">As Submitted to the ARFI Submission Portal, see Part I-Instructions </t>
  </si>
  <si>
    <t>Project Title(s)</t>
  </si>
  <si>
    <t>Submitting Party's Name</t>
  </si>
  <si>
    <t xml:space="preserve">Submitting Party or </t>
  </si>
  <si>
    <t>Authorized Representative</t>
  </si>
  <si>
    <t>Submitting Party Representative's Title</t>
  </si>
  <si>
    <t>Date</t>
  </si>
  <si>
    <t>Part II (b)</t>
  </si>
  <si>
    <t>Bidder and Contact Information</t>
  </si>
  <si>
    <t>Contact Information For Project</t>
  </si>
  <si>
    <t>Name</t>
  </si>
  <si>
    <t>Mailing Address</t>
  </si>
  <si>
    <t>Courier Address</t>
  </si>
  <si>
    <t>(if different)</t>
  </si>
  <si>
    <t>Telephone Number</t>
  </si>
  <si>
    <t>E-mail Address</t>
  </si>
  <si>
    <t>Alternate Contact (Optional)</t>
  </si>
  <si>
    <t>Part III</t>
  </si>
  <si>
    <t>Submission Identification and Definitions</t>
  </si>
  <si>
    <t>Project Title</t>
  </si>
  <si>
    <t>Provide a summary description of the following:</t>
  </si>
  <si>
    <t>How this proposal meets the definition of "Offshore Wind Energy Generation"</t>
  </si>
  <si>
    <t>Part IV (a)</t>
  </si>
  <si>
    <t>Site Conditions</t>
  </si>
  <si>
    <t>Water depth range within the Project envelope</t>
  </si>
  <si>
    <t>Min</t>
  </si>
  <si>
    <t xml:space="preserve">meters </t>
  </si>
  <si>
    <t>Max</t>
  </si>
  <si>
    <t>Mean water depth at proposed turbine locations</t>
  </si>
  <si>
    <t>Mean air density</t>
  </si>
  <si>
    <t>kg/m3</t>
  </si>
  <si>
    <t>Long-term average wind speed by month at hub height</t>
  </si>
  <si>
    <t>Jan</t>
  </si>
  <si>
    <t>meters/sec</t>
  </si>
  <si>
    <t>Feb</t>
  </si>
  <si>
    <t>Mar</t>
  </si>
  <si>
    <t>Apr</t>
  </si>
  <si>
    <t>May</t>
  </si>
  <si>
    <t>Jun</t>
  </si>
  <si>
    <t>Jul</t>
  </si>
  <si>
    <t>Aug</t>
  </si>
  <si>
    <t>Sep</t>
  </si>
  <si>
    <t>Oct</t>
  </si>
  <si>
    <t>Nov</t>
  </si>
  <si>
    <t>Dec</t>
  </si>
  <si>
    <t>Extreme wind speed at hub height</t>
  </si>
  <si>
    <t>Return period (years)</t>
  </si>
  <si>
    <t>10 min</t>
  </si>
  <si>
    <t>1 min</t>
  </si>
  <si>
    <t>3 sec gust</t>
  </si>
  <si>
    <t>Waves</t>
  </si>
  <si>
    <t>Maximum individual wave height (m)</t>
  </si>
  <si>
    <t xml:space="preserve">Associated period (s) </t>
  </si>
  <si>
    <t>Significant wave height (m)</t>
  </si>
  <si>
    <t>Sea temperature</t>
  </si>
  <si>
    <t>Lowest</t>
  </si>
  <si>
    <t>degrees C</t>
  </si>
  <si>
    <t>Highest</t>
  </si>
  <si>
    <t>Measurement Methodology</t>
  </si>
  <si>
    <t>Response</t>
  </si>
  <si>
    <t>On-site wind resource measurement device</t>
  </si>
  <si>
    <t>On-site wind resource measurement duration</t>
  </si>
  <si>
    <t>On-site wind resource measurement data capture percentage</t>
  </si>
  <si>
    <t>Long term wind resource measurement reference used to extend on-site data</t>
  </si>
  <si>
    <t>Long term wind resource measurement reference data period</t>
  </si>
  <si>
    <t>Correlation coefficient between on-site data and long-term reference</t>
  </si>
  <si>
    <t xml:space="preserve"> </t>
  </si>
  <si>
    <t>Part IV (b)</t>
  </si>
  <si>
    <t>Project Design Elements</t>
  </si>
  <si>
    <t>Turbine Concept</t>
  </si>
  <si>
    <t>Value</t>
  </si>
  <si>
    <t>Units</t>
  </si>
  <si>
    <t>Notes</t>
  </si>
  <si>
    <t>Turbine Supplier</t>
  </si>
  <si>
    <t>Turbine Model Capacity</t>
  </si>
  <si>
    <t>MW</t>
  </si>
  <si>
    <t>Hub height</t>
  </si>
  <si>
    <t>m</t>
  </si>
  <si>
    <t>Rotor diameter</t>
  </si>
  <si>
    <t>Rated wind speed</t>
  </si>
  <si>
    <t>m/s</t>
  </si>
  <si>
    <t>Cut-in wind speed</t>
  </si>
  <si>
    <t>Cut-out wind speed</t>
  </si>
  <si>
    <t>Substructure Concept</t>
  </si>
  <si>
    <t>Turbine Substructure Design (e.g., monopile with Transition Piece)</t>
  </si>
  <si>
    <t>Turbine Substructure Supplier</t>
  </si>
  <si>
    <t>Mass of substructure</t>
  </si>
  <si>
    <t>mt</t>
  </si>
  <si>
    <t>Mass of Transition Piece (if required)</t>
  </si>
  <si>
    <t>Diameter at seabed</t>
  </si>
  <si>
    <t>Average overall length</t>
  </si>
  <si>
    <t>Average embedment depth</t>
  </si>
  <si>
    <t>Inter-Array Cable Concept</t>
  </si>
  <si>
    <t>Inter-Array Cable Supplier</t>
  </si>
  <si>
    <t>Inter-Array Cable Voltage</t>
  </si>
  <si>
    <t>kV</t>
  </si>
  <si>
    <t>Number of strings</t>
  </si>
  <si>
    <t>Inter-Array Cable Total Distance</t>
  </si>
  <si>
    <t>Offshore Substation / Converter Station Concept</t>
  </si>
  <si>
    <t>Offshore Substation Topside Supplier</t>
  </si>
  <si>
    <t>Offshore Substation Foundation Supplier</t>
  </si>
  <si>
    <t>Offshore Substation Total Transfomer arrangement and capacity</t>
  </si>
  <si>
    <t>Offshore Substation HVAC or HVDC?</t>
  </si>
  <si>
    <t>Topside dimensions (length x width x height)</t>
  </si>
  <si>
    <t>m x m x m</t>
  </si>
  <si>
    <t>Offshore Substation Foundation Concept (i.e. 4 leg jacket, 3 leg jacket, monopile)</t>
  </si>
  <si>
    <t>Mass of Foundation</t>
  </si>
  <si>
    <t>Dimensions of Foundation at seabed</t>
  </si>
  <si>
    <t>m x m</t>
  </si>
  <si>
    <t>Export Cable Concept</t>
  </si>
  <si>
    <t>Offshore Export Cable Supplier</t>
  </si>
  <si>
    <t>Offshore Export Cable Voltage</t>
  </si>
  <si>
    <t>Number of circuits</t>
  </si>
  <si>
    <t>Offshore Export Cable Total Distance</t>
  </si>
  <si>
    <t>Offshore Export Cable monopole or bipole? (HVDC)</t>
  </si>
  <si>
    <t>Layout</t>
  </si>
  <si>
    <t>Number of Turbine Positions</t>
  </si>
  <si>
    <t>Number of Offshore Substations</t>
  </si>
  <si>
    <t>Grid Spacing</t>
  </si>
  <si>
    <t xml:space="preserve">m x m </t>
  </si>
  <si>
    <t>Onshore Design Concepts</t>
  </si>
  <si>
    <t xml:space="preserve">Notes </t>
  </si>
  <si>
    <t>Shore Landing Location Coordinates</t>
  </si>
  <si>
    <t>°N x °W</t>
  </si>
  <si>
    <t>Landfall Design (i.e. two underground transition vaults)</t>
  </si>
  <si>
    <t>Landfall Design Area Requirements</t>
  </si>
  <si>
    <t>Onshore Export Cable Supplier</t>
  </si>
  <si>
    <t>Onshore Export Cable Voltage</t>
  </si>
  <si>
    <t>Onshore Export Cable Total Distance</t>
  </si>
  <si>
    <t>Onshore Export Cable monopole or bipole? (HVDC)</t>
  </si>
  <si>
    <t>New onshore substation part of proposal? (yes/no)</t>
  </si>
  <si>
    <t>Onshore Substation Total Transformer arrangement and capacity</t>
  </si>
  <si>
    <t>Part IV (c)</t>
  </si>
  <si>
    <t>Logistics and Vessel Plan</t>
  </si>
  <si>
    <t>Construction</t>
  </si>
  <si>
    <t>Anticipated staging port name and location</t>
  </si>
  <si>
    <t>Port lease in place? (yes/no)</t>
  </si>
  <si>
    <t>Port upgrades required? (yes/no)</t>
  </si>
  <si>
    <t>Additional staging locations for major components</t>
  </si>
  <si>
    <t>Turbine installation vessel anticipated</t>
  </si>
  <si>
    <t>Turbine installation vessel contracted (yes/no)</t>
  </si>
  <si>
    <t>Monopile installation vessel anticipated</t>
  </si>
  <si>
    <t>Monopile installation vessel contracted (yes/no)</t>
  </si>
  <si>
    <t>Substation installation vessel anticipated</t>
  </si>
  <si>
    <t>Substation installation vessel contracted (yes/no)</t>
  </si>
  <si>
    <t>Cable lay vessel anticipated</t>
  </si>
  <si>
    <t>Cable lay vessel contracted (yes/no)</t>
  </si>
  <si>
    <t>Operational Period</t>
  </si>
  <si>
    <t>Anticipated primary O&amp;M port</t>
  </si>
  <si>
    <t>Primary O&amp;M vessel type (i.e. CTV, SOV)</t>
  </si>
  <si>
    <t>Number of primary O&amp;M vessels</t>
  </si>
  <si>
    <t>Primary O&amp;M vessel new build? (yes/no)</t>
  </si>
  <si>
    <t>Primary O&amp;M vessel shared (yes/no)</t>
  </si>
  <si>
    <t>Part IV (d)</t>
  </si>
  <si>
    <t>Project Schedule</t>
  </si>
  <si>
    <t>Category</t>
  </si>
  <si>
    <t>Milestones</t>
  </si>
  <si>
    <t>SAP Submitted</t>
  </si>
  <si>
    <t> </t>
  </si>
  <si>
    <t>SAP Approved</t>
  </si>
  <si>
    <t>Submission of COP</t>
  </si>
  <si>
    <t>Draft Environmental Impact Statement (EIS)</t>
  </si>
  <si>
    <t>Final EIS</t>
  </si>
  <si>
    <t>BOEM COP Approval</t>
  </si>
  <si>
    <t>BOEM Record of Decision (ROD)</t>
  </si>
  <si>
    <t>FDR/FIR Approval</t>
  </si>
  <si>
    <t>All state permits received</t>
  </si>
  <si>
    <t>All local approvals received</t>
  </si>
  <si>
    <t>MORE DETAILED REQUESTS</t>
  </si>
  <si>
    <t>Environmental Protection Agency (Air Permit)</t>
  </si>
  <si>
    <t>National Historic Preservation Act (NHPA)</t>
  </si>
  <si>
    <t>US Army Corp of Engineers (CWA/RHA)</t>
  </si>
  <si>
    <t>National Marine Fisheries Service (LOA/ITA)</t>
  </si>
  <si>
    <t>FAA determination of No Hazard</t>
  </si>
  <si>
    <t>Federal Consistency Review(s) Issued</t>
  </si>
  <si>
    <t>Major components (offshore)</t>
  </si>
  <si>
    <t>Offshore substation foundation supply contract executed</t>
  </si>
  <si>
    <t>Offshore substation foundation fabrication start</t>
  </si>
  <si>
    <t>Offshore substation foundation fabrication end</t>
  </si>
  <si>
    <t>Offshore substation foundation installation start</t>
  </si>
  <si>
    <t>Offshore substation fouundation installation end</t>
  </si>
  <si>
    <t>Offshore substation topside supply contract executed</t>
  </si>
  <si>
    <t>Offshore substation topside fabrication start</t>
  </si>
  <si>
    <t>Offshore substation topside fabrication end</t>
  </si>
  <si>
    <t>Offshore substation topside installation start</t>
  </si>
  <si>
    <t>Offshore substation topside installation end</t>
  </si>
  <si>
    <t>Offshore substation testing and commissioning completion</t>
  </si>
  <si>
    <t>Offshore substation energization</t>
  </si>
  <si>
    <t>Monopile supply contract executed</t>
  </si>
  <si>
    <t>Monopile fabrication start</t>
  </si>
  <si>
    <t>Monopile fabrication end</t>
  </si>
  <si>
    <t>Monopile installation start</t>
  </si>
  <si>
    <t>Monopile installation end</t>
  </si>
  <si>
    <t>Transition piece supply contract executed</t>
  </si>
  <si>
    <t>Transition piece fabrication start</t>
  </si>
  <si>
    <t>Transition piece fabrication end</t>
  </si>
  <si>
    <t>Transition piece installation start</t>
  </si>
  <si>
    <t>Transition piece installation end</t>
  </si>
  <si>
    <t>Turbine supply contract executed</t>
  </si>
  <si>
    <t>Turbine model certification achieved</t>
  </si>
  <si>
    <t>Turbine fabrication start</t>
  </si>
  <si>
    <t>Turbine fabrication end</t>
  </si>
  <si>
    <t>Turbine installation start</t>
  </si>
  <si>
    <t>Turbine installation end</t>
  </si>
  <si>
    <t>Turbine hot commissioning completion</t>
  </si>
  <si>
    <t>Inter-array cable supply contract executed</t>
  </si>
  <si>
    <t>Inter-array cable fabrication start</t>
  </si>
  <si>
    <t>Inter-array cable fabrication end</t>
  </si>
  <si>
    <t>Inter-array cable installation start</t>
  </si>
  <si>
    <t>Inter-array cable installation end</t>
  </si>
  <si>
    <t>Inter-array cable termination completion</t>
  </si>
  <si>
    <t>Export cable supply contract executed</t>
  </si>
  <si>
    <t>Export cable fabrication start</t>
  </si>
  <si>
    <t>Export cable fabrication end</t>
  </si>
  <si>
    <t>Export cable installation start</t>
  </si>
  <si>
    <t>Export cable installation end</t>
  </si>
  <si>
    <t>Export cable termination completion</t>
  </si>
  <si>
    <t>Export cable energization</t>
  </si>
  <si>
    <t>Major components (onshore)</t>
  </si>
  <si>
    <t>Landfall / HDD civil works start</t>
  </si>
  <si>
    <t>Landfall / HDD civil works completion</t>
  </si>
  <si>
    <t>Onshore export cable fabrication start</t>
  </si>
  <si>
    <t>Onshore export cable fabrication end</t>
  </si>
  <si>
    <t>Onshore export cable installation start</t>
  </si>
  <si>
    <t>Onshore export cable installation end</t>
  </si>
  <si>
    <t>Onshore export cable termination completion</t>
  </si>
  <si>
    <t>Onshore export cable energization</t>
  </si>
  <si>
    <t>Substation civil works start</t>
  </si>
  <si>
    <t>Substation civil works end</t>
  </si>
  <si>
    <t>Substation mechanical and electrical completion</t>
  </si>
  <si>
    <t>Substation site acceptance testing (pre-energization)</t>
  </si>
  <si>
    <t>Substation energization</t>
  </si>
  <si>
    <t>Port(s) and vessels</t>
  </si>
  <si>
    <t xml:space="preserve">Construction port lease commencement </t>
  </si>
  <si>
    <t>Turbine installation vessel contract execution</t>
  </si>
  <si>
    <t>Turbine installation vessel charter period start</t>
  </si>
  <si>
    <t>Turbine installation vessel charter period end</t>
  </si>
  <si>
    <t>Monopile installatin vessel contract execution</t>
  </si>
  <si>
    <t>Monopile installation vessel charter period start</t>
  </si>
  <si>
    <t>Monopile installation vessel charter period end</t>
  </si>
  <si>
    <t>Primary O&amp;M vessel contract execution</t>
  </si>
  <si>
    <t>Project completion</t>
  </si>
  <si>
    <t>Project mechanical completion</t>
  </si>
  <si>
    <t>Project substantial completion</t>
  </si>
  <si>
    <t>Grid connection testing complete</t>
  </si>
  <si>
    <t>Turbine first power</t>
  </si>
  <si>
    <t>Commerical Operations Date</t>
  </si>
  <si>
    <t>Placed in Service</t>
  </si>
  <si>
    <t>Operational</t>
  </si>
  <si>
    <t>O&amp;M port lease commencement</t>
  </si>
  <si>
    <t>Onshore O&amp;M facilities work start</t>
  </si>
  <si>
    <t>Onshore O&amp;M facilities work end</t>
  </si>
  <si>
    <t xml:space="preserve">Decommissioning Initiated </t>
  </si>
  <si>
    <t>Decommissioning completed</t>
  </si>
  <si>
    <t xml:space="preserve">Part IV (e) </t>
  </si>
  <si>
    <t xml:space="preserve">Operations and Maintenance Cost </t>
  </si>
  <si>
    <t>Operations Year</t>
  </si>
  <si>
    <t>Marine Logistics</t>
  </si>
  <si>
    <t>O&amp;M Facilties and On-Shore Equipment</t>
  </si>
  <si>
    <t>Routine Maintenance</t>
  </si>
  <si>
    <t>Equipment Replacement</t>
  </si>
  <si>
    <t>Maintenance / Replacement Reserves</t>
  </si>
  <si>
    <t>Lease Fees</t>
  </si>
  <si>
    <t>Environmental and Stakeholder Costs</t>
  </si>
  <si>
    <t>Legal and Administrative</t>
  </si>
  <si>
    <t>Total Operations and Maintenance</t>
  </si>
  <si>
    <t>Part IV (f)</t>
  </si>
  <si>
    <t>Decomissioning Costs</t>
  </si>
  <si>
    <t>Decommissioning start date</t>
  </si>
  <si>
    <t>Decommissioning end date</t>
  </si>
  <si>
    <t>Total cost to remove Project infrastructure according to US Code of Federal Regulations, Part 585</t>
  </si>
  <si>
    <t>Removal of turbines and towers</t>
  </si>
  <si>
    <t>Removal of foundations and substructures</t>
  </si>
  <si>
    <t>Removal of inter-array cabling and transformation</t>
  </si>
  <si>
    <t>Removal of offshore substation</t>
  </si>
  <si>
    <t>Removal of export cabling</t>
  </si>
  <si>
    <t>Miscellaneous removal costs</t>
  </si>
  <si>
    <t>Project Cash Flows and Milestone Payments</t>
  </si>
  <si>
    <t>Part V(b)(i)</t>
  </si>
  <si>
    <t xml:space="preserve">Year </t>
  </si>
  <si>
    <t>Quarter</t>
  </si>
  <si>
    <t>Time Period</t>
  </si>
  <si>
    <t>Project Milestone</t>
  </si>
  <si>
    <t>Cash Flow Explanation</t>
  </si>
  <si>
    <t>Amount ($)</t>
  </si>
  <si>
    <t>TOTAL EXPENDITURES</t>
  </si>
  <si>
    <t>TOTAL PROJECT PRICE</t>
  </si>
  <si>
    <t>Part V (a)</t>
  </si>
  <si>
    <t>Year</t>
  </si>
  <si>
    <t>Part V (b)</t>
  </si>
  <si>
    <t>Turbine Supply</t>
  </si>
  <si>
    <t>Monopile Design and Fabrication</t>
  </si>
  <si>
    <t>Inter-array cabling and installation</t>
  </si>
  <si>
    <t>Export cabling and installation</t>
  </si>
  <si>
    <t>Onshore Cabling and Installation</t>
  </si>
  <si>
    <t>Shore Landing Civil Work</t>
  </si>
  <si>
    <t>Onshore Substation and Installation</t>
  </si>
  <si>
    <t>Onshore O&amp;M Facilities</t>
  </si>
  <si>
    <t>Interconnection and HVDC Cabling</t>
  </si>
  <si>
    <t>Construction Management and Permitting/Compliance</t>
  </si>
  <si>
    <t>Contingency and Risk</t>
  </si>
  <si>
    <t>Development Fee</t>
  </si>
  <si>
    <t>Margin</t>
  </si>
  <si>
    <t>Construction Financing</t>
  </si>
  <si>
    <t>Capacity (MW)</t>
  </si>
  <si>
    <t>Month</t>
  </si>
  <si>
    <t>Grey cell is automatically calculated</t>
  </si>
  <si>
    <t>Part VI (a)</t>
  </si>
  <si>
    <t>Part VI (a) (i)</t>
  </si>
  <si>
    <t>Representative Deliveries in Representative Year</t>
  </si>
  <si>
    <t>If sheet is filled out correctly, value to the immediate left should be zero</t>
  </si>
  <si>
    <t>Hourly Profile</t>
  </si>
  <si>
    <t>HE</t>
  </si>
  <si>
    <t>Turbine capacity</t>
  </si>
  <si>
    <t>Avg</t>
  </si>
  <si>
    <t>Number of turbines</t>
  </si>
  <si>
    <t>Annual average wind speed at hub height across turbine locations</t>
  </si>
  <si>
    <t>Gross energy (annual 30-year average)</t>
  </si>
  <si>
    <t>MWh/year</t>
  </si>
  <si>
    <t>Annual average losses</t>
  </si>
  <si>
    <t>Internal wake losses</t>
  </si>
  <si>
    <t>External wake losses</t>
  </si>
  <si>
    <t>Suboptimal performance losses</t>
  </si>
  <si>
    <t>Environmental losses</t>
  </si>
  <si>
    <t>Electrical losses to POI</t>
  </si>
  <si>
    <t>P50 Net energy (annual 30-year average)</t>
  </si>
  <si>
    <t>P50 Net capacity factor</t>
  </si>
  <si>
    <t xml:space="preserve">1-year P99 Net energy </t>
  </si>
  <si>
    <t>GWh/year</t>
  </si>
  <si>
    <t>1-year P99 Net capacity factor</t>
  </si>
  <si>
    <t>Column ID</t>
  </si>
  <si>
    <t>(i)</t>
  </si>
  <si>
    <t>(ii)</t>
  </si>
  <si>
    <t>(iii)</t>
  </si>
  <si>
    <t>(iv)</t>
  </si>
  <si>
    <t>(v)</t>
  </si>
  <si>
    <t>(vi)</t>
  </si>
  <si>
    <t>(vii)</t>
  </si>
  <si>
    <t>(viii)</t>
  </si>
  <si>
    <t>(ix)</t>
  </si>
  <si>
    <t>(x)</t>
  </si>
  <si>
    <t>(xi)</t>
  </si>
  <si>
    <t>P50 Annual Estimates</t>
  </si>
  <si>
    <t>Gross annual energy (MWh)</t>
  </si>
  <si>
    <t>Internal wake loss (%)</t>
  </si>
  <si>
    <t>External wake loss (%)</t>
  </si>
  <si>
    <t>Suboptimal performance loss (%)</t>
  </si>
  <si>
    <t>Environmental loss (%)</t>
  </si>
  <si>
    <t>Project downtime  - planned (%)</t>
  </si>
  <si>
    <t>Turbine downtime - unplanned (%)</t>
  </si>
  <si>
    <t>Balance of plant downtime - unplanned (%)</t>
  </si>
  <si>
    <t>Net annual energy (MWh)</t>
  </si>
  <si>
    <t>Part VI (b)</t>
  </si>
  <si>
    <t>Part VI (c)</t>
  </si>
  <si>
    <t>Development Expenses</t>
  </si>
  <si>
    <t>Turbine Transport and Installation (T&amp;I)</t>
  </si>
  <si>
    <t>Transition Piece (TP) Design and Fabrication</t>
  </si>
  <si>
    <t>Monopile and TP T&amp;I</t>
  </si>
  <si>
    <t>Part V (a) and (b)(i-iii)</t>
  </si>
  <si>
    <t>Site Project Description (Conditions, Project Design Elements, &amp; Logistics and Vessel Plan)</t>
  </si>
  <si>
    <t>Part IV (a), (b), &amp; (c)</t>
  </si>
  <si>
    <t>Commercial Operations</t>
  </si>
  <si>
    <t>Proposed Date (MM/YYYY)</t>
  </si>
  <si>
    <t>Continued below</t>
  </si>
  <si>
    <t>Part V(b) (iii)</t>
  </si>
  <si>
    <t>Part V(b) (ii)</t>
  </si>
  <si>
    <t>Payment Milestones</t>
  </si>
  <si>
    <t>Cash Flow ($)</t>
  </si>
  <si>
    <t>(Include all prior expenses)</t>
  </si>
  <si>
    <r>
      <t xml:space="preserve">OTHER - </t>
    </r>
    <r>
      <rPr>
        <b/>
        <i/>
        <sz val="11"/>
        <color theme="1"/>
        <rFont val="Aptos"/>
        <family val="2"/>
      </rPr>
      <t>Please Specify</t>
    </r>
  </si>
  <si>
    <t>Phase 1 - Required</t>
  </si>
  <si>
    <t>Phase 2 - Optional</t>
  </si>
  <si>
    <t>PROJECT PRICE DETAIL</t>
  </si>
  <si>
    <t>Project Price Detail</t>
  </si>
  <si>
    <t>Phase 1</t>
  </si>
  <si>
    <t xml:space="preserve">Phase 2 </t>
  </si>
  <si>
    <t>Signature of Submitting Party or Authorized Representative</t>
  </si>
  <si>
    <t>Turbine ramp up downtime</t>
  </si>
  <si>
    <t>Balance of plant ramp up downtime</t>
  </si>
  <si>
    <t xml:space="preserve">Continued Right &gt;&gt;&gt;&gt; </t>
  </si>
  <si>
    <t>Turbine downtime - all other</t>
  </si>
  <si>
    <t>Balance of plant downtime - all other</t>
  </si>
  <si>
    <t>Project downtime - planned</t>
  </si>
  <si>
    <t>Turbine downtime - unplanned</t>
  </si>
  <si>
    <t>Balance of plant downtime - unplanned</t>
  </si>
  <si>
    <t>Submission Certification and Authorization Form</t>
  </si>
  <si>
    <r>
      <t xml:space="preserve">     </t>
    </r>
    <r>
      <rPr>
        <b/>
        <u/>
        <sz val="12"/>
        <color theme="1"/>
        <rFont val="Aptos"/>
        <family val="2"/>
      </rPr>
      <t>JANUARY</t>
    </r>
  </si>
  <si>
    <r>
      <t xml:space="preserve">     </t>
    </r>
    <r>
      <rPr>
        <b/>
        <u/>
        <sz val="12"/>
        <color theme="1"/>
        <rFont val="Aptos"/>
        <family val="2"/>
      </rPr>
      <t>FEBRUARY</t>
    </r>
  </si>
  <si>
    <r>
      <t xml:space="preserve">     </t>
    </r>
    <r>
      <rPr>
        <b/>
        <u/>
        <sz val="12"/>
        <color theme="1"/>
        <rFont val="Aptos"/>
        <family val="2"/>
      </rPr>
      <t>MARCH</t>
    </r>
  </si>
  <si>
    <r>
      <t xml:space="preserve">     </t>
    </r>
    <r>
      <rPr>
        <b/>
        <u/>
        <sz val="12"/>
        <color theme="1"/>
        <rFont val="Aptos"/>
        <family val="2"/>
      </rPr>
      <t>APRIL</t>
    </r>
  </si>
  <si>
    <r>
      <t xml:space="preserve">     </t>
    </r>
    <r>
      <rPr>
        <b/>
        <u/>
        <sz val="12"/>
        <color theme="1"/>
        <rFont val="Aptos"/>
        <family val="2"/>
      </rPr>
      <t>MAY</t>
    </r>
  </si>
  <si>
    <r>
      <t xml:space="preserve">     </t>
    </r>
    <r>
      <rPr>
        <b/>
        <u/>
        <sz val="12"/>
        <color theme="1"/>
        <rFont val="Aptos"/>
        <family val="2"/>
      </rPr>
      <t>JUNE</t>
    </r>
  </si>
  <si>
    <r>
      <t xml:space="preserve">     </t>
    </r>
    <r>
      <rPr>
        <b/>
        <u/>
        <sz val="12"/>
        <color theme="1"/>
        <rFont val="Aptos"/>
        <family val="2"/>
      </rPr>
      <t>JULY</t>
    </r>
  </si>
  <si>
    <r>
      <t xml:space="preserve">     </t>
    </r>
    <r>
      <rPr>
        <b/>
        <u/>
        <sz val="12"/>
        <color theme="1"/>
        <rFont val="Aptos"/>
        <family val="2"/>
      </rPr>
      <t>AUGUST</t>
    </r>
  </si>
  <si>
    <r>
      <t xml:space="preserve">     </t>
    </r>
    <r>
      <rPr>
        <b/>
        <u/>
        <sz val="12"/>
        <color theme="1"/>
        <rFont val="Aptos"/>
        <family val="2"/>
      </rPr>
      <t>SEPTEMBER</t>
    </r>
  </si>
  <si>
    <r>
      <t xml:space="preserve">     </t>
    </r>
    <r>
      <rPr>
        <b/>
        <u/>
        <sz val="12"/>
        <color theme="1"/>
        <rFont val="Aptos"/>
        <family val="2"/>
      </rPr>
      <t>OCTOBER</t>
    </r>
  </si>
  <si>
    <r>
      <t xml:space="preserve">     </t>
    </r>
    <r>
      <rPr>
        <b/>
        <u/>
        <sz val="12"/>
        <color theme="1"/>
        <rFont val="Aptos"/>
        <family val="2"/>
      </rPr>
      <t>NOVEMBER</t>
    </r>
  </si>
  <si>
    <r>
      <t xml:space="preserve">     </t>
    </r>
    <r>
      <rPr>
        <b/>
        <u/>
        <sz val="12"/>
        <color theme="1"/>
        <rFont val="Aptos"/>
        <family val="2"/>
      </rPr>
      <t>DECEMBER</t>
    </r>
  </si>
  <si>
    <t>Prodution Data</t>
  </si>
  <si>
    <t>Part VI</t>
  </si>
  <si>
    <t>White cell is to be updated by the WEA Leaseholder</t>
  </si>
  <si>
    <t>Legend</t>
  </si>
  <si>
    <t>Complete the fields below</t>
  </si>
  <si>
    <t>#</t>
  </si>
  <si>
    <t>Electrical losses (%)</t>
  </si>
  <si>
    <t>Gross Annual Energy minus (i)-(vi) losses (MWh)</t>
  </si>
  <si>
    <t>Eligible  Facility Location</t>
  </si>
  <si>
    <t>Longitude</t>
  </si>
  <si>
    <t>Latitude</t>
  </si>
  <si>
    <r>
      <rPr>
        <b/>
        <i/>
        <sz val="12"/>
        <color theme="1"/>
        <rFont val="Aptos"/>
        <family val="2"/>
      </rPr>
      <t>Note:</t>
    </r>
    <r>
      <rPr>
        <i/>
        <sz val="12"/>
        <color theme="1"/>
        <rFont val="Aptos"/>
        <family val="2"/>
      </rPr>
      <t xml:space="preserve"> Enter factors in decimal format, where 1 equals no adjustment (i.e. a decrease of 2% should be entered as 0.98)</t>
    </r>
  </si>
  <si>
    <t>Hourly Delivery in MW (Averaged) - 12 Months by 24 Hours For Representative Day For Each Month</t>
  </si>
  <si>
    <t>Enter data for a single year representative of the Project's 30-year average production</t>
  </si>
  <si>
    <t>Operational Information - Production Data of Offshore Wind Project</t>
  </si>
  <si>
    <t>UNPLANNED Maintenance - Production Adjustment Assumptions</t>
  </si>
  <si>
    <t>Operational Information - PLANNED Maintenance Profile</t>
  </si>
  <si>
    <t>Pre-populated</t>
  </si>
  <si>
    <r>
      <rPr>
        <sz val="11"/>
        <color rgb="FF000000"/>
        <rFont val="Aptos"/>
        <family val="2"/>
      </rPr>
      <t xml:space="preserve">Point of Interconnection </t>
    </r>
    <r>
      <rPr>
        <sz val="11"/>
        <color rgb="FFFF0000"/>
        <rFont val="Aptos"/>
        <family val="2"/>
      </rPr>
      <t xml:space="preserve">(If Minimum Qualifying Submission, POI </t>
    </r>
    <r>
      <rPr>
        <u/>
        <sz val="11"/>
        <color rgb="FFFF0000"/>
        <rFont val="Aptos"/>
        <family val="2"/>
      </rPr>
      <t xml:space="preserve">must </t>
    </r>
    <r>
      <rPr>
        <sz val="11"/>
        <color rgb="FFFF0000"/>
        <rFont val="Aptos"/>
        <family val="2"/>
      </rPr>
      <t>be New Bern)</t>
    </r>
  </si>
  <si>
    <t>Required Inputs</t>
  </si>
  <si>
    <t>Required Fields</t>
  </si>
  <si>
    <t>Percentage (%)</t>
  </si>
  <si>
    <t>Duke Energy OSW ARFI Submission Uptake Form</t>
  </si>
  <si>
    <t>Total Project Price to Utilities - Payment Milestones</t>
  </si>
  <si>
    <t xml:space="preserve">Table VI(b) and VI(c) request information related to the maintenance requirements of the Project. There are two tables. The first, VI (b), requests the maintenance profile for PLANNED activities associated with both the turbines and all balance of plant. This would include all pre-scheduled maintence, inspections, tests, component and consumables replacement.  VI( c) (below) requests the annual expectations for UNPLANNED activities for both the turbines and all balance of plant. The downtime estimates year to year are expected to be derived based on the experience of the developer and experience with the proposed technology.
</t>
  </si>
  <si>
    <t>Check:</t>
  </si>
  <si>
    <t>Project Pricing</t>
  </si>
  <si>
    <t>Total Project Price to Utilities - Lump Sum (Single Payment)</t>
  </si>
  <si>
    <t>Total Project Price to Utilities - Price Price Components</t>
  </si>
  <si>
    <t xml:space="preserve">Other </t>
  </si>
  <si>
    <t>(Please replace title and explain in Notes)</t>
  </si>
  <si>
    <t>Monthly Adjustment Factors as Percentage of Expected Production</t>
  </si>
  <si>
    <t>Must equal sum of Project Price Detail                                                    (Cell O83 must equal Cell U83)</t>
  </si>
  <si>
    <r>
      <rPr>
        <sz val="11"/>
        <color rgb="FFFF0000"/>
        <rFont val="Aptos"/>
        <family val="2"/>
      </rPr>
      <t>Required for Minimum Qualifying Submission</t>
    </r>
    <r>
      <rPr>
        <sz val="11"/>
        <color rgb="FF000000"/>
        <rFont val="Aptos"/>
        <family val="2"/>
      </rPr>
      <t>, Single Payment of Total Project Price Upon Placed in Service. Optional for Alternative Submissions.</t>
    </r>
  </si>
  <si>
    <t>Optional</t>
  </si>
  <si>
    <t>How the developer of this Submission meets the definition of "Offshore Wind Developer"</t>
  </si>
  <si>
    <t>Phase 2</t>
  </si>
  <si>
    <t xml:space="preserve">You must insert an Hourly Profile, do so to the right by completing VI(a)(i).  Table Part VI (a) below will be populated automatically from your data entered in Part V(a)(i), creating the project's 12 x 24 annual energy production inclusive of wake losses, suboptimal performance, environmental losses, and electrical losses. Downtime associated with O&amp;M including planned or unplanned maintenance is not included and will be covered by Part VI (b) and Part VI (c) below.  </t>
  </si>
  <si>
    <r>
      <t>Projects must provide 8,760 hour</t>
    </r>
    <r>
      <rPr>
        <sz val="11"/>
        <rFont val="Aptos"/>
        <family val="2"/>
      </rPr>
      <t>ly energy production data. From the hourly energy production data, the 30-year average in MW, inclusive of wake losses, suboptimal performance, environmental losses and electrical losses will be calculated automatically and will populate Part VI(a). For the avoidance of doubt, hourly production values should represent energy delivered to the POI</t>
    </r>
    <r>
      <rPr>
        <sz val="11"/>
        <color theme="1"/>
        <rFont val="Aptos"/>
        <family val="2"/>
      </rPr>
      <t xml:space="preserve"> assuming 100% turbine and balance of plant availability. </t>
    </r>
  </si>
  <si>
    <t xml:space="preserve">Projects must provide 8,760 hourly energy production data. From the hourly energy production data, the 30-year average in MW, inclusive of wake losses, suboptimal performance, environmental losses and electrical losses will be calculated automatically and will populate Part VI(a). For the avoidance of doubt, hourly production values should represent energy delivered to the POI assuming 100% turbine and balance of plant availability. </t>
  </si>
  <si>
    <t>Duke OSW ARFI Submission Uptake Form_UPDATED 04.17.2025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</si>
</sst>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_(&quot;$&quot;* \(#,##0.00\);_(&quot;$&quot;* &quot;-&quot;??_);_(@_)"/>
    <numFmt numFmtId="43" formatCode="_(* #,##0.00_);_(* \(#,##0.00\);_(* &quot;-&quot;??_);_(@_)"/>
    <numFmt numFmtId="164" formatCode="0.0"/>
    <numFmt numFmtId="165" formatCode="0_);\(0\)"/>
    <numFmt numFmtId="166" formatCode="0.000_);\(0.000\)"/>
    <numFmt numFmtId="167" formatCode="0.0%"/>
    <numFmt numFmtId="168" formatCode="&quot;$&quot;#,##0.00"/>
    <numFmt numFmtId="169" formatCode="0.0000"/>
    <numFmt numFmtId="170" formatCode="_(* #,##0_);_(* \(#,##0\);_(* &quot;-&quot;??_);_(@_)"/>
    <numFmt numFmtId="171" formatCode="_([$$-409]* #,##0.00_);_([$$-409]* \(#,##0.00\);_([$$-409]* &quot;-&quot;??_);_(@_)"/>
  </numFmts>
  <fonts count="63" x14ac:knownFonts="1">
    <font>
      <sz val="11"/>
      <color theme="1"/>
      <name val="Calibri"/>
      <scheme val="minor"/>
    </font>
    <font>
      <sz val="11"/>
      <color theme="1"/>
      <name val="Calibri"/>
      <family val="2"/>
      <scheme val="minor"/>
    </font>
    <font>
      <sz val="12"/>
      <color theme="1"/>
      <name val="Aptos"/>
      <family val="2"/>
    </font>
    <font>
      <sz val="11"/>
      <color theme="1"/>
      <name val="Aptos"/>
      <family val="2"/>
    </font>
    <font>
      <sz val="11"/>
      <name val="Aptos"/>
      <family val="2"/>
    </font>
    <font>
      <b/>
      <sz val="11"/>
      <color rgb="FFFF0000"/>
      <name val="Aptos"/>
      <family val="2"/>
    </font>
    <font>
      <b/>
      <sz val="11"/>
      <color theme="1"/>
      <name val="Aptos"/>
      <family val="2"/>
    </font>
    <font>
      <b/>
      <sz val="12"/>
      <color theme="1"/>
      <name val="Aptos"/>
      <family val="2"/>
    </font>
    <font>
      <b/>
      <sz val="12"/>
      <color rgb="FFFF0000"/>
      <name val="Aptos"/>
      <family val="2"/>
    </font>
    <font>
      <i/>
      <sz val="11"/>
      <color theme="1"/>
      <name val="Aptos"/>
      <family val="2"/>
    </font>
    <font>
      <sz val="12"/>
      <color rgb="FFFF0000"/>
      <name val="Aptos"/>
      <family val="2"/>
    </font>
    <font>
      <sz val="12"/>
      <color rgb="FF000000"/>
      <name val="Aptos"/>
      <family val="2"/>
    </font>
    <font>
      <b/>
      <i/>
      <sz val="12"/>
      <color rgb="FFFF0000"/>
      <name val="Aptos"/>
      <family val="2"/>
    </font>
    <font>
      <sz val="12"/>
      <color theme="1"/>
      <name val="Aptos"/>
      <family val="2"/>
    </font>
    <font>
      <b/>
      <i/>
      <sz val="11"/>
      <color rgb="FFFF0000"/>
      <name val="Aptos"/>
      <family val="2"/>
    </font>
    <font>
      <b/>
      <sz val="14"/>
      <color rgb="FFFF0000"/>
      <name val="Aptos"/>
      <family val="2"/>
    </font>
    <font>
      <b/>
      <sz val="14"/>
      <color theme="1"/>
      <name val="Aptos"/>
      <family val="2"/>
    </font>
    <font>
      <b/>
      <sz val="12"/>
      <color theme="1"/>
      <name val="Aptos"/>
      <family val="2"/>
    </font>
    <font>
      <sz val="11"/>
      <color theme="1"/>
      <name val="Aptos"/>
      <family val="2"/>
    </font>
    <font>
      <sz val="11"/>
      <name val="Aptos"/>
      <family val="2"/>
    </font>
    <font>
      <b/>
      <sz val="10"/>
      <color theme="1"/>
      <name val="Aptos"/>
      <family val="2"/>
    </font>
    <font>
      <i/>
      <sz val="11"/>
      <color theme="1"/>
      <name val="Aptos"/>
      <family val="2"/>
    </font>
    <font>
      <i/>
      <sz val="12"/>
      <color theme="1"/>
      <name val="Aptos"/>
      <family val="2"/>
    </font>
    <font>
      <b/>
      <sz val="11"/>
      <color theme="1"/>
      <name val="Aptos"/>
      <family val="2"/>
    </font>
    <font>
      <b/>
      <i/>
      <sz val="12"/>
      <color theme="1"/>
      <name val="Aptos"/>
      <family val="2"/>
    </font>
    <font>
      <b/>
      <sz val="11"/>
      <color rgb="FFFF0000"/>
      <name val="Aptos"/>
      <family val="2"/>
    </font>
    <font>
      <b/>
      <sz val="11"/>
      <color rgb="FF000000"/>
      <name val="Aptos"/>
      <family val="2"/>
    </font>
    <font>
      <i/>
      <sz val="12"/>
      <color rgb="FFFF0000"/>
      <name val="Aptos"/>
      <family val="2"/>
    </font>
    <font>
      <b/>
      <i/>
      <sz val="11"/>
      <color theme="1"/>
      <name val="Aptos"/>
      <family val="2"/>
    </font>
    <font>
      <sz val="11"/>
      <color rgb="FFFF0000"/>
      <name val="Aptos"/>
      <family val="2"/>
    </font>
    <font>
      <i/>
      <sz val="11"/>
      <color rgb="FFFF0000"/>
      <name val="Aptos"/>
      <family val="2"/>
    </font>
    <font>
      <i/>
      <sz val="11"/>
      <color rgb="FF000000"/>
      <name val="Aptos"/>
      <family val="2"/>
    </font>
    <font>
      <sz val="11"/>
      <color rgb="FF000000"/>
      <name val="Aptos"/>
      <family val="2"/>
    </font>
    <font>
      <i/>
      <sz val="11"/>
      <name val="Aptos"/>
      <family val="2"/>
    </font>
    <font>
      <u/>
      <sz val="11"/>
      <color theme="10"/>
      <name val="Aptos"/>
      <family val="2"/>
    </font>
    <font>
      <sz val="11"/>
      <color rgb="FF0070C0"/>
      <name val="Aptos"/>
      <family val="2"/>
    </font>
    <font>
      <i/>
      <sz val="11"/>
      <color theme="4"/>
      <name val="Aptos"/>
      <family val="2"/>
    </font>
    <font>
      <b/>
      <sz val="14"/>
      <color rgb="FF0F4761"/>
      <name val="Aptos"/>
      <family val="2"/>
    </font>
    <font>
      <b/>
      <sz val="12"/>
      <color rgb="FF0F4761"/>
      <name val="Aptos"/>
      <family val="2"/>
    </font>
    <font>
      <sz val="11"/>
      <color rgb="FF0F4761"/>
      <name val="Aptos"/>
      <family val="2"/>
    </font>
    <font>
      <sz val="14"/>
      <color rgb="FF0F4761"/>
      <name val="Aptos"/>
      <family val="2"/>
    </font>
    <font>
      <i/>
      <sz val="11"/>
      <color rgb="FF0F4761"/>
      <name val="Aptos"/>
      <family val="2"/>
    </font>
    <font>
      <i/>
      <sz val="12"/>
      <color rgb="FF0F4761"/>
      <name val="Aptos"/>
      <family val="2"/>
    </font>
    <font>
      <b/>
      <sz val="14"/>
      <color rgb="FF0F4761"/>
      <name val="Calibri"/>
      <family val="2"/>
      <scheme val="minor"/>
    </font>
    <font>
      <sz val="10"/>
      <color theme="1"/>
      <name val="Aptos"/>
      <family val="2"/>
    </font>
    <font>
      <i/>
      <sz val="10"/>
      <color rgb="FF0F4761"/>
      <name val="Aptos"/>
      <family val="2"/>
    </font>
    <font>
      <sz val="11"/>
      <color theme="4"/>
      <name val="Aptos"/>
      <family val="2"/>
    </font>
    <font>
      <u/>
      <sz val="11"/>
      <color rgb="FFFF0000"/>
      <name val="Aptos"/>
      <family val="2"/>
    </font>
    <font>
      <i/>
      <sz val="12"/>
      <color theme="0" tint="-0.499984740745262"/>
      <name val="Aptos"/>
      <family val="2"/>
    </font>
    <font>
      <b/>
      <u/>
      <sz val="12"/>
      <color theme="1"/>
      <name val="Aptos"/>
      <family val="2"/>
    </font>
    <font>
      <sz val="10"/>
      <color rgb="FFFF0000"/>
      <name val="Aptos"/>
      <family val="2"/>
    </font>
    <font>
      <sz val="12"/>
      <color rgb="FF1F497D"/>
      <name val="Aptos"/>
      <family val="2"/>
    </font>
    <font>
      <sz val="9"/>
      <color theme="1"/>
      <name val="Aptos"/>
      <family val="2"/>
    </font>
    <font>
      <b/>
      <sz val="12"/>
      <name val="Aptos"/>
      <family val="2"/>
    </font>
    <font>
      <sz val="12"/>
      <name val="Aptos"/>
      <family val="2"/>
    </font>
    <font>
      <b/>
      <sz val="14"/>
      <color theme="0"/>
      <name val="Aptos"/>
      <family val="2"/>
    </font>
    <font>
      <sz val="11"/>
      <color theme="0"/>
      <name val="Aptos"/>
      <family val="2"/>
    </font>
    <font>
      <i/>
      <sz val="14"/>
      <color theme="0" tint="-0.499984740745262"/>
      <name val="Aptos"/>
      <family val="2"/>
    </font>
    <font>
      <i/>
      <sz val="11"/>
      <color theme="0" tint="-0.34998626667073579"/>
      <name val="Aptos"/>
      <family val="2"/>
    </font>
    <font>
      <u/>
      <sz val="11"/>
      <name val="Aptos"/>
      <family val="2"/>
    </font>
    <font>
      <b/>
      <sz val="11"/>
      <name val="Aptos"/>
      <family val="2"/>
    </font>
    <font>
      <sz val="11"/>
      <color theme="0" tint="-0.249977111117893"/>
      <name val="Aptos"/>
      <family val="2"/>
    </font>
    <font>
      <sz val="11"/>
      <color theme="0" tint="-0.249977111117893"/>
      <name val="Calibri"/>
      <family val="2"/>
      <scheme val="minor"/>
    </font>
  </fonts>
  <fills count="15">
    <fill>
      <patternFill patternType="none"/>
    </fill>
    <fill>
      <patternFill patternType="gray125"/>
    </fill>
    <fill>
      <patternFill patternType="solid">
        <fgColor theme="0"/>
        <bgColor theme="0"/>
      </patternFill>
    </fill>
    <fill>
      <patternFill patternType="solid">
        <fgColor rgb="FFA5A5A5"/>
        <bgColor rgb="FFA5A5A5"/>
      </patternFill>
    </fill>
    <fill>
      <patternFill patternType="solid">
        <fgColor rgb="FF7F7F7F"/>
        <bgColor rgb="FF7F7F7F"/>
      </patternFill>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4" tint="0.79998168889431442"/>
        <bgColor rgb="FFB6DDE8"/>
      </patternFill>
    </fill>
    <fill>
      <patternFill patternType="solid">
        <fgColor rgb="FF53B847"/>
        <bgColor indexed="64"/>
      </patternFill>
    </fill>
    <fill>
      <patternFill patternType="solid">
        <fgColor theme="0"/>
        <bgColor rgb="FFB6DDE8"/>
      </patternFill>
    </fill>
    <fill>
      <patternFill patternType="solid">
        <fgColor rgb="FFA7DBA1"/>
        <bgColor indexed="64"/>
      </patternFill>
    </fill>
  </fills>
  <borders count="114">
    <border>
      <left/>
      <right/>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bottom style="dotted">
        <color rgb="FF000000"/>
      </bottom>
      <diagonal/>
    </border>
    <border>
      <left/>
      <right/>
      <top/>
      <bottom/>
      <diagonal/>
    </border>
    <border>
      <left/>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dotted">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top style="medium">
        <color indexed="64"/>
      </top>
      <bottom/>
      <diagonal/>
    </border>
    <border>
      <left/>
      <right style="thin">
        <color rgb="FF000000"/>
      </right>
      <top style="medium">
        <color indexed="64"/>
      </top>
      <bottom/>
      <diagonal/>
    </border>
    <border>
      <left style="medium">
        <color rgb="FF000000"/>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auto="1"/>
      </right>
      <top style="thin">
        <color rgb="FF000000"/>
      </top>
      <bottom style="thin">
        <color indexed="64"/>
      </bottom>
      <diagonal/>
    </border>
    <border>
      <left/>
      <right style="thin">
        <color auto="1"/>
      </right>
      <top style="thin">
        <color rgb="FF000000"/>
      </top>
      <bottom style="thin">
        <color rgb="FF000000"/>
      </bottom>
      <diagonal/>
    </border>
    <border>
      <left/>
      <right/>
      <top style="medium">
        <color indexed="64"/>
      </top>
      <bottom style="thin">
        <color rgb="FF000000"/>
      </bottom>
      <diagonal/>
    </border>
    <border>
      <left/>
      <right style="thin">
        <color auto="1"/>
      </right>
      <top style="medium">
        <color indexed="64"/>
      </top>
      <bottom style="thin">
        <color rgb="FF000000"/>
      </bottom>
      <diagonal/>
    </border>
    <border>
      <left style="dotted">
        <color theme="0" tint="-0.34998626667073579"/>
      </left>
      <right style="dotted">
        <color theme="0" tint="-0.34998626667073579"/>
      </right>
      <top style="medium">
        <color rgb="FF000000"/>
      </top>
      <bottom/>
      <diagonal/>
    </border>
    <border>
      <left style="dotted">
        <color theme="0" tint="-0.34998626667073579"/>
      </left>
      <right style="dotted">
        <color theme="0" tint="-0.34998626667073579"/>
      </right>
      <top/>
      <bottom/>
      <diagonal/>
    </border>
    <border>
      <left style="dotted">
        <color theme="0" tint="-0.34998626667073579"/>
      </left>
      <right style="dotted">
        <color theme="0" tint="-0.34998626667073579"/>
      </right>
      <top/>
      <bottom style="medium">
        <color indexed="64"/>
      </bottom>
      <diagonal/>
    </border>
    <border>
      <left style="medium">
        <color indexed="64"/>
      </left>
      <right/>
      <top/>
      <bottom style="dotted">
        <color rgb="FF000000"/>
      </bottom>
      <diagonal/>
    </border>
    <border>
      <left/>
      <right style="medium">
        <color indexed="64"/>
      </right>
      <top/>
      <bottom style="dotted">
        <color rgb="FF000000"/>
      </bottom>
      <diagonal/>
    </border>
    <border>
      <left style="medium">
        <color indexed="64"/>
      </left>
      <right/>
      <top style="dotted">
        <color rgb="FF000000"/>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style="thin">
        <color indexed="64"/>
      </right>
      <top style="thin">
        <color rgb="FF000000"/>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rgb="FF000000"/>
      </left>
      <right style="thin">
        <color indexed="64"/>
      </right>
      <top/>
      <bottom style="thin">
        <color rgb="FF000000"/>
      </bottom>
      <diagonal/>
    </border>
    <border>
      <left style="thin">
        <color indexed="64"/>
      </left>
      <right/>
      <top/>
      <bottom/>
      <diagonal/>
    </border>
    <border>
      <left style="thin">
        <color rgb="FF000000"/>
      </left>
      <right style="thin">
        <color indexed="64"/>
      </right>
      <top/>
      <bottom style="thin">
        <color indexed="64"/>
      </bottom>
      <diagonal/>
    </border>
    <border>
      <left style="thin">
        <color rgb="FF000000"/>
      </left>
      <right style="thin">
        <color rgb="FF000000"/>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medium">
        <color rgb="FF000000"/>
      </bottom>
      <diagonal/>
    </border>
    <border>
      <left style="dotted">
        <color theme="0" tint="-0.249977111117893"/>
      </left>
      <right style="medium">
        <color indexed="64"/>
      </right>
      <top/>
      <bottom/>
      <diagonal/>
    </border>
    <border>
      <left style="dotted">
        <color theme="0" tint="-0.249977111117893"/>
      </left>
      <right style="medium">
        <color indexed="64"/>
      </right>
      <top/>
      <bottom style="medium">
        <color indexed="64"/>
      </bottom>
      <diagonal/>
    </border>
    <border>
      <left style="thin">
        <color rgb="FF000000"/>
      </left>
      <right/>
      <top style="thin">
        <color rgb="FF000000"/>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style="thin">
        <color indexed="64"/>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style="thin">
        <color rgb="FF000000"/>
      </right>
      <top style="thin">
        <color rgb="FF000000"/>
      </top>
      <bottom style="thin">
        <color indexed="64"/>
      </bottom>
      <diagonal/>
    </border>
    <border>
      <left style="medium">
        <color indexed="64"/>
      </left>
      <right style="medium">
        <color indexed="64"/>
      </right>
      <top/>
      <bottom/>
      <diagonal/>
    </border>
    <border>
      <left style="thin">
        <color indexed="64"/>
      </left>
      <right/>
      <top style="medium">
        <color indexed="64"/>
      </top>
      <bottom/>
      <diagonal/>
    </border>
    <border>
      <left/>
      <right style="dotted">
        <color theme="0" tint="-0.34998626667073579"/>
      </right>
      <top style="medium">
        <color indexed="64"/>
      </top>
      <bottom/>
      <diagonal/>
    </border>
  </borders>
  <cellStyleXfs count="4">
    <xf numFmtId="0" fontId="0" fillId="0" borderId="0"/>
    <xf numFmtId="0" fontId="1" fillId="0" borderId="17"/>
    <xf numFmtId="9" fontId="1" fillId="0" borderId="0" applyFont="0" applyFill="0" applyBorder="0" applyAlignment="0" applyProtection="0"/>
    <xf numFmtId="44" fontId="1" fillId="0" borderId="0" applyFont="0" applyFill="0" applyBorder="0" applyAlignment="0" applyProtection="0"/>
  </cellStyleXfs>
  <cellXfs count="744">
    <xf numFmtId="0" fontId="0" fillId="0" borderId="0" xfId="0"/>
    <xf numFmtId="0" fontId="2" fillId="7" borderId="17" xfId="0" applyFont="1" applyFill="1" applyBorder="1"/>
    <xf numFmtId="0" fontId="3" fillId="7" borderId="17" xfId="0" applyFont="1" applyFill="1" applyBorder="1"/>
    <xf numFmtId="0" fontId="3" fillId="6" borderId="17" xfId="0" applyFont="1" applyFill="1" applyBorder="1"/>
    <xf numFmtId="0" fontId="3" fillId="7" borderId="22" xfId="0" applyFont="1" applyFill="1" applyBorder="1"/>
    <xf numFmtId="0" fontId="3" fillId="7" borderId="23" xfId="0" applyFont="1" applyFill="1" applyBorder="1"/>
    <xf numFmtId="0" fontId="3" fillId="6" borderId="0" xfId="0" applyFont="1" applyFill="1"/>
    <xf numFmtId="0" fontId="3" fillId="0" borderId="0" xfId="0" applyFont="1"/>
    <xf numFmtId="0" fontId="3" fillId="7" borderId="20" xfId="0" applyFont="1" applyFill="1" applyBorder="1"/>
    <xf numFmtId="0" fontId="5" fillId="7" borderId="21" xfId="0" applyFont="1" applyFill="1" applyBorder="1" applyAlignment="1">
      <alignment horizontal="right"/>
    </xf>
    <xf numFmtId="0" fontId="6" fillId="7" borderId="22" xfId="0" applyFont="1" applyFill="1" applyBorder="1"/>
    <xf numFmtId="0" fontId="5" fillId="7" borderId="23" xfId="0" applyFont="1" applyFill="1" applyBorder="1" applyAlignment="1">
      <alignment horizontal="right"/>
    </xf>
    <xf numFmtId="0" fontId="3" fillId="7" borderId="24" xfId="0" applyFont="1" applyFill="1" applyBorder="1"/>
    <xf numFmtId="0" fontId="3" fillId="7" borderId="18" xfId="0" applyFont="1" applyFill="1" applyBorder="1"/>
    <xf numFmtId="0" fontId="3" fillId="7" borderId="25" xfId="0" applyFont="1" applyFill="1" applyBorder="1"/>
    <xf numFmtId="0" fontId="7" fillId="7" borderId="23" xfId="0" applyFont="1" applyFill="1" applyBorder="1" applyAlignment="1">
      <alignment horizontal="center"/>
    </xf>
    <xf numFmtId="0" fontId="3" fillId="6" borderId="0" xfId="0" applyFont="1" applyFill="1" applyAlignment="1">
      <alignment horizontal="left" indent="1"/>
    </xf>
    <xf numFmtId="0" fontId="3" fillId="6" borderId="17" xfId="0" applyFont="1" applyFill="1" applyBorder="1" applyAlignment="1">
      <alignment horizontal="left" indent="1"/>
    </xf>
    <xf numFmtId="0" fontId="3" fillId="7" borderId="20" xfId="0" applyFont="1" applyFill="1" applyBorder="1" applyAlignment="1">
      <alignment horizontal="left" indent="1"/>
    </xf>
    <xf numFmtId="0" fontId="3" fillId="7" borderId="17" xfId="0" applyFont="1" applyFill="1" applyBorder="1" applyAlignment="1">
      <alignment horizontal="left" indent="1"/>
    </xf>
    <xf numFmtId="0" fontId="3" fillId="7" borderId="18" xfId="0" applyFont="1" applyFill="1" applyBorder="1" applyAlignment="1">
      <alignment horizontal="left" indent="1"/>
    </xf>
    <xf numFmtId="0" fontId="3" fillId="0" borderId="0" xfId="0" applyFont="1" applyAlignment="1">
      <alignment horizontal="left" indent="1"/>
    </xf>
    <xf numFmtId="0" fontId="3" fillId="6" borderId="17" xfId="0" applyFont="1" applyFill="1" applyBorder="1" applyAlignment="1">
      <alignment vertical="center"/>
    </xf>
    <xf numFmtId="0" fontId="3" fillId="7" borderId="22" xfId="0" applyFont="1" applyFill="1" applyBorder="1" applyAlignment="1">
      <alignment vertical="center"/>
    </xf>
    <xf numFmtId="0" fontId="7" fillId="7" borderId="23" xfId="0" applyFont="1" applyFill="1" applyBorder="1" applyAlignment="1">
      <alignment horizontal="center" vertical="center"/>
    </xf>
    <xf numFmtId="0" fontId="3" fillId="6" borderId="0" xfId="0" applyFont="1" applyFill="1" applyAlignment="1">
      <alignment vertical="center"/>
    </xf>
    <xf numFmtId="0" fontId="3" fillId="0" borderId="0" xfId="0" applyFont="1" applyAlignment="1">
      <alignment vertical="center"/>
    </xf>
    <xf numFmtId="0" fontId="7" fillId="7" borderId="17" xfId="0" applyFont="1" applyFill="1" applyBorder="1" applyAlignment="1">
      <alignment horizontal="center"/>
    </xf>
    <xf numFmtId="0" fontId="2" fillId="6" borderId="0" xfId="0" applyFont="1" applyFill="1"/>
    <xf numFmtId="0" fontId="2" fillId="0" borderId="0" xfId="0" applyFont="1"/>
    <xf numFmtId="0" fontId="2" fillId="6" borderId="17" xfId="0" applyFont="1" applyFill="1" applyBorder="1"/>
    <xf numFmtId="0" fontId="8" fillId="7" borderId="20" xfId="0" applyFont="1" applyFill="1" applyBorder="1"/>
    <xf numFmtId="0" fontId="2" fillId="7" borderId="20" xfId="0" applyFont="1" applyFill="1" applyBorder="1"/>
    <xf numFmtId="0" fontId="8" fillId="7" borderId="20" xfId="0" applyFont="1" applyFill="1" applyBorder="1" applyAlignment="1">
      <alignment horizontal="right"/>
    </xf>
    <xf numFmtId="0" fontId="2" fillId="7" borderId="21" xfId="0" applyFont="1" applyFill="1" applyBorder="1"/>
    <xf numFmtId="0" fontId="7" fillId="7" borderId="22" xfId="0" applyFont="1" applyFill="1" applyBorder="1"/>
    <xf numFmtId="0" fontId="8" fillId="7" borderId="17" xfId="0" applyFont="1" applyFill="1" applyBorder="1"/>
    <xf numFmtId="0" fontId="8" fillId="7" borderId="17" xfId="0" applyFont="1" applyFill="1" applyBorder="1" applyAlignment="1">
      <alignment horizontal="right"/>
    </xf>
    <xf numFmtId="0" fontId="2" fillId="7" borderId="23" xfId="0" applyFont="1" applyFill="1" applyBorder="1"/>
    <xf numFmtId="0" fontId="8" fillId="6" borderId="17" xfId="0" applyFont="1" applyFill="1" applyBorder="1"/>
    <xf numFmtId="0" fontId="2" fillId="0" borderId="17" xfId="1" applyFont="1"/>
    <xf numFmtId="0" fontId="2" fillId="6" borderId="17" xfId="1" applyFont="1" applyFill="1"/>
    <xf numFmtId="0" fontId="10" fillId="7" borderId="10" xfId="1" applyFont="1" applyFill="1" applyBorder="1"/>
    <xf numFmtId="0" fontId="2" fillId="7" borderId="10" xfId="1" applyFont="1" applyFill="1" applyBorder="1"/>
    <xf numFmtId="0" fontId="2" fillId="7" borderId="17" xfId="1" applyFont="1" applyFill="1"/>
    <xf numFmtId="0" fontId="10" fillId="7" borderId="14" xfId="1" applyFont="1" applyFill="1" applyBorder="1"/>
    <xf numFmtId="0" fontId="10" fillId="7" borderId="15" xfId="1" applyFont="1" applyFill="1" applyBorder="1"/>
    <xf numFmtId="0" fontId="2" fillId="7" borderId="20" xfId="1" applyFont="1" applyFill="1" applyBorder="1"/>
    <xf numFmtId="0" fontId="2" fillId="7" borderId="21" xfId="1" applyFont="1" applyFill="1" applyBorder="1"/>
    <xf numFmtId="0" fontId="2" fillId="7" borderId="23" xfId="1" applyFont="1" applyFill="1" applyBorder="1"/>
    <xf numFmtId="0" fontId="2" fillId="7" borderId="22" xfId="1" applyFont="1" applyFill="1" applyBorder="1"/>
    <xf numFmtId="0" fontId="10" fillId="7" borderId="3" xfId="1" applyFont="1" applyFill="1" applyBorder="1"/>
    <xf numFmtId="0" fontId="2" fillId="7" borderId="24" xfId="1" applyFont="1" applyFill="1" applyBorder="1"/>
    <xf numFmtId="0" fontId="2" fillId="7" borderId="18" xfId="1" applyFont="1" applyFill="1" applyBorder="1"/>
    <xf numFmtId="0" fontId="2" fillId="7" borderId="25" xfId="1" applyFont="1" applyFill="1" applyBorder="1"/>
    <xf numFmtId="0" fontId="12" fillId="0" borderId="17" xfId="1" applyFont="1"/>
    <xf numFmtId="0" fontId="2" fillId="6" borderId="17" xfId="1" quotePrefix="1" applyFont="1" applyFill="1"/>
    <xf numFmtId="0" fontId="2" fillId="0" borderId="0" xfId="1" applyFont="1" applyBorder="1"/>
    <xf numFmtId="0" fontId="7" fillId="7" borderId="17" xfId="0" applyFont="1" applyFill="1" applyBorder="1" applyAlignment="1">
      <alignment horizontal="left" indent="1"/>
    </xf>
    <xf numFmtId="0" fontId="13" fillId="0" borderId="17" xfId="1" applyFont="1"/>
    <xf numFmtId="0" fontId="14" fillId="0" borderId="0" xfId="0" applyFont="1"/>
    <xf numFmtId="0" fontId="2" fillId="7" borderId="28" xfId="1" applyFont="1" applyFill="1" applyBorder="1"/>
    <xf numFmtId="0" fontId="2" fillId="7" borderId="28" xfId="1" applyFont="1" applyFill="1" applyBorder="1" applyAlignment="1">
      <alignment horizontal="center"/>
    </xf>
    <xf numFmtId="0" fontId="2" fillId="7" borderId="28" xfId="1" applyFont="1" applyFill="1" applyBorder="1" applyAlignment="1">
      <alignment horizontal="left" indent="1"/>
    </xf>
    <xf numFmtId="0" fontId="2" fillId="7" borderId="29" xfId="1" applyFont="1" applyFill="1" applyBorder="1"/>
    <xf numFmtId="0" fontId="2" fillId="7" borderId="30" xfId="1" applyFont="1" applyFill="1" applyBorder="1"/>
    <xf numFmtId="0" fontId="2" fillId="7" borderId="31" xfId="1" applyFont="1" applyFill="1" applyBorder="1"/>
    <xf numFmtId="0" fontId="2" fillId="7" borderId="32" xfId="1" applyFont="1" applyFill="1" applyBorder="1"/>
    <xf numFmtId="0" fontId="2" fillId="7" borderId="33" xfId="1" applyFont="1" applyFill="1" applyBorder="1"/>
    <xf numFmtId="0" fontId="2" fillId="7" borderId="34" xfId="1" applyFont="1" applyFill="1" applyBorder="1"/>
    <xf numFmtId="0" fontId="11" fillId="6" borderId="17" xfId="1" applyFont="1" applyFill="1"/>
    <xf numFmtId="0" fontId="3" fillId="6" borderId="17" xfId="1" applyFont="1" applyFill="1"/>
    <xf numFmtId="0" fontId="9" fillId="6" borderId="17" xfId="1" applyFont="1" applyFill="1"/>
    <xf numFmtId="0" fontId="18" fillId="7" borderId="17" xfId="0" applyFont="1" applyFill="1" applyBorder="1"/>
    <xf numFmtId="0" fontId="17" fillId="7" borderId="17" xfId="0" applyFont="1" applyFill="1" applyBorder="1" applyAlignment="1">
      <alignment horizontal="center"/>
    </xf>
    <xf numFmtId="0" fontId="18" fillId="0" borderId="0" xfId="0" applyFont="1"/>
    <xf numFmtId="0" fontId="21" fillId="0" borderId="0" xfId="0" applyFont="1"/>
    <xf numFmtId="0" fontId="22" fillId="0" borderId="0" xfId="0" applyFont="1"/>
    <xf numFmtId="0" fontId="20" fillId="7" borderId="27" xfId="0" applyFont="1" applyFill="1" applyBorder="1" applyAlignment="1">
      <alignment horizontal="left" indent="1"/>
    </xf>
    <xf numFmtId="0" fontId="3" fillId="7" borderId="28" xfId="1" applyFont="1" applyFill="1" applyBorder="1"/>
    <xf numFmtId="0" fontId="3" fillId="7" borderId="29" xfId="1" applyFont="1" applyFill="1" applyBorder="1"/>
    <xf numFmtId="0" fontId="6" fillId="7" borderId="30" xfId="0" applyFont="1" applyFill="1" applyBorder="1"/>
    <xf numFmtId="0" fontId="3" fillId="7" borderId="17" xfId="1" applyFont="1" applyFill="1"/>
    <xf numFmtId="0" fontId="3" fillId="7" borderId="31" xfId="1" applyFont="1" applyFill="1" applyBorder="1"/>
    <xf numFmtId="0" fontId="6" fillId="7" borderId="30" xfId="0" applyFont="1" applyFill="1" applyBorder="1" applyAlignment="1">
      <alignment horizontal="center"/>
    </xf>
    <xf numFmtId="0" fontId="6" fillId="7" borderId="17" xfId="0" applyFont="1" applyFill="1" applyBorder="1" applyAlignment="1">
      <alignment horizontal="center"/>
    </xf>
    <xf numFmtId="0" fontId="3" fillId="7" borderId="30" xfId="1" applyFont="1" applyFill="1" applyBorder="1"/>
    <xf numFmtId="0" fontId="3" fillId="7" borderId="32" xfId="1" applyFont="1" applyFill="1" applyBorder="1"/>
    <xf numFmtId="0" fontId="3" fillId="7" borderId="33" xfId="1" applyFont="1" applyFill="1" applyBorder="1"/>
    <xf numFmtId="0" fontId="3" fillId="7" borderId="34" xfId="1" applyFont="1" applyFill="1" applyBorder="1"/>
    <xf numFmtId="0" fontId="22" fillId="0" borderId="17" xfId="1" applyFont="1"/>
    <xf numFmtId="0" fontId="20" fillId="7" borderId="17" xfId="0" applyFont="1" applyFill="1" applyBorder="1" applyAlignment="1">
      <alignment horizontal="left" indent="1"/>
    </xf>
    <xf numFmtId="0" fontId="7" fillId="7" borderId="30" xfId="0" applyFont="1" applyFill="1" applyBorder="1"/>
    <xf numFmtId="0" fontId="12" fillId="7" borderId="17" xfId="1" applyFont="1" applyFill="1"/>
    <xf numFmtId="0" fontId="11" fillId="7" borderId="17" xfId="1" applyFont="1" applyFill="1"/>
    <xf numFmtId="0" fontId="11" fillId="7" borderId="17" xfId="1" applyFont="1" applyFill="1" applyAlignment="1">
      <alignment horizontal="left" indent="1"/>
    </xf>
    <xf numFmtId="0" fontId="20" fillId="7" borderId="30" xfId="0" applyFont="1" applyFill="1" applyBorder="1" applyAlignment="1">
      <alignment horizontal="left" indent="1"/>
    </xf>
    <xf numFmtId="0" fontId="2" fillId="7" borderId="17" xfId="1" applyFont="1" applyFill="1" applyAlignment="1">
      <alignment horizontal="right"/>
    </xf>
    <xf numFmtId="0" fontId="2" fillId="7" borderId="17" xfId="1" applyFont="1" applyFill="1" applyAlignment="1">
      <alignment horizontal="center"/>
    </xf>
    <xf numFmtId="0" fontId="2" fillId="7" borderId="17" xfId="1" applyFont="1" applyFill="1" applyAlignment="1">
      <alignment horizontal="left" indent="1"/>
    </xf>
    <xf numFmtId="0" fontId="11" fillId="7" borderId="30" xfId="1" applyFont="1" applyFill="1" applyBorder="1"/>
    <xf numFmtId="0" fontId="11" fillId="7" borderId="17" xfId="1" applyFont="1" applyFill="1" applyAlignment="1">
      <alignment horizontal="center"/>
    </xf>
    <xf numFmtId="0" fontId="9" fillId="7" borderId="32" xfId="1" applyFont="1" applyFill="1" applyBorder="1"/>
    <xf numFmtId="0" fontId="22" fillId="6" borderId="17" xfId="1" applyFont="1" applyFill="1"/>
    <xf numFmtId="0" fontId="13" fillId="6" borderId="17" xfId="1" applyFont="1" applyFill="1"/>
    <xf numFmtId="0" fontId="13" fillId="7" borderId="20" xfId="1" applyFont="1" applyFill="1" applyBorder="1"/>
    <xf numFmtId="0" fontId="13" fillId="7" borderId="21" xfId="1" applyFont="1" applyFill="1" applyBorder="1"/>
    <xf numFmtId="0" fontId="17" fillId="7" borderId="22" xfId="0" applyFont="1" applyFill="1" applyBorder="1"/>
    <xf numFmtId="0" fontId="13" fillId="7" borderId="17" xfId="1" applyFont="1" applyFill="1"/>
    <xf numFmtId="0" fontId="13" fillId="7" borderId="23" xfId="1" applyFont="1" applyFill="1" applyBorder="1"/>
    <xf numFmtId="0" fontId="13" fillId="7" borderId="22" xfId="1" applyFont="1" applyFill="1" applyBorder="1"/>
    <xf numFmtId="0" fontId="17" fillId="7" borderId="23" xfId="1" applyFont="1" applyFill="1" applyBorder="1" applyAlignment="1">
      <alignment horizontal="center" wrapText="1"/>
    </xf>
    <xf numFmtId="44" fontId="13" fillId="7" borderId="23" xfId="3" applyFont="1" applyFill="1" applyBorder="1"/>
    <xf numFmtId="0" fontId="18" fillId="6" borderId="17" xfId="1" applyFont="1" applyFill="1"/>
    <xf numFmtId="0" fontId="18" fillId="0" borderId="17" xfId="1" applyFont="1"/>
    <xf numFmtId="0" fontId="16" fillId="7" borderId="17" xfId="1" applyFont="1" applyFill="1" applyAlignment="1">
      <alignment vertical="center"/>
    </xf>
    <xf numFmtId="0" fontId="23" fillId="7" borderId="17" xfId="1" applyFont="1" applyFill="1" applyAlignment="1">
      <alignment wrapText="1"/>
    </xf>
    <xf numFmtId="0" fontId="16" fillId="7" borderId="17" xfId="1" applyFont="1" applyFill="1" applyAlignment="1">
      <alignment horizontal="center" vertical="center"/>
    </xf>
    <xf numFmtId="0" fontId="28" fillId="7" borderId="17" xfId="1" applyFont="1" applyFill="1"/>
    <xf numFmtId="0" fontId="23" fillId="7" borderId="17" xfId="1" applyFont="1" applyFill="1"/>
    <xf numFmtId="9" fontId="18" fillId="7" borderId="17" xfId="2" applyFont="1" applyFill="1" applyBorder="1"/>
    <xf numFmtId="44" fontId="18" fillId="7" borderId="17" xfId="3" applyFont="1" applyFill="1" applyBorder="1"/>
    <xf numFmtId="167" fontId="18" fillId="7" borderId="17" xfId="2" applyNumberFormat="1" applyFont="1" applyFill="1" applyBorder="1"/>
    <xf numFmtId="167" fontId="23" fillId="7" borderId="17" xfId="2" applyNumberFormat="1" applyFont="1" applyFill="1" applyBorder="1"/>
    <xf numFmtId="0" fontId="13" fillId="7" borderId="28" xfId="1" applyFont="1" applyFill="1" applyBorder="1"/>
    <xf numFmtId="0" fontId="13" fillId="7" borderId="29" xfId="1" applyFont="1" applyFill="1" applyBorder="1"/>
    <xf numFmtId="0" fontId="17" fillId="7" borderId="30" xfId="0" applyFont="1" applyFill="1" applyBorder="1"/>
    <xf numFmtId="0" fontId="13" fillId="7" borderId="31" xfId="1" applyFont="1" applyFill="1" applyBorder="1"/>
    <xf numFmtId="0" fontId="13" fillId="7" borderId="30" xfId="1" applyFont="1" applyFill="1" applyBorder="1"/>
    <xf numFmtId="0" fontId="13" fillId="7" borderId="33" xfId="1" applyFont="1" applyFill="1" applyBorder="1"/>
    <xf numFmtId="0" fontId="13" fillId="7" borderId="32" xfId="1" applyFont="1" applyFill="1" applyBorder="1"/>
    <xf numFmtId="0" fontId="13" fillId="7" borderId="34" xfId="1" applyFont="1" applyFill="1" applyBorder="1"/>
    <xf numFmtId="0" fontId="23" fillId="7" borderId="17" xfId="1" applyFont="1" applyFill="1" applyAlignment="1">
      <alignment horizontal="center" wrapText="1"/>
    </xf>
    <xf numFmtId="0" fontId="23" fillId="7" borderId="17" xfId="1" applyFont="1" applyFill="1" applyAlignment="1">
      <alignment horizontal="center"/>
    </xf>
    <xf numFmtId="0" fontId="18" fillId="7" borderId="17" xfId="1" applyFont="1" applyFill="1"/>
    <xf numFmtId="0" fontId="18" fillId="7" borderId="17" xfId="1" applyFont="1" applyFill="1" applyAlignment="1">
      <alignment horizontal="center"/>
    </xf>
    <xf numFmtId="0" fontId="18" fillId="7" borderId="33" xfId="1" applyFont="1" applyFill="1" applyBorder="1"/>
    <xf numFmtId="0" fontId="18" fillId="7" borderId="33" xfId="1" applyFont="1" applyFill="1" applyBorder="1" applyAlignment="1">
      <alignment horizontal="center"/>
    </xf>
    <xf numFmtId="0" fontId="18" fillId="7" borderId="31" xfId="1" applyFont="1" applyFill="1" applyBorder="1"/>
    <xf numFmtId="0" fontId="18" fillId="7" borderId="30" xfId="1" applyFont="1" applyFill="1" applyBorder="1"/>
    <xf numFmtId="0" fontId="21" fillId="7" borderId="17" xfId="1" applyFont="1" applyFill="1" applyAlignment="1">
      <alignment horizontal="center"/>
    </xf>
    <xf numFmtId="0" fontId="18" fillId="7" borderId="32" xfId="1" applyFont="1" applyFill="1" applyBorder="1"/>
    <xf numFmtId="0" fontId="18" fillId="7" borderId="34" xfId="1" applyFont="1" applyFill="1" applyBorder="1"/>
    <xf numFmtId="0" fontId="6" fillId="7" borderId="31" xfId="0" applyFont="1" applyFill="1" applyBorder="1"/>
    <xf numFmtId="0" fontId="32" fillId="7" borderId="15" xfId="0" applyFont="1" applyFill="1" applyBorder="1" applyAlignment="1">
      <alignment horizontal="left" indent="1"/>
    </xf>
    <xf numFmtId="0" fontId="32" fillId="7" borderId="10" xfId="0" applyFont="1" applyFill="1" applyBorder="1" applyAlignment="1">
      <alignment horizontal="left" indent="1"/>
    </xf>
    <xf numFmtId="0" fontId="32" fillId="7" borderId="10" xfId="0" applyFont="1" applyFill="1" applyBorder="1"/>
    <xf numFmtId="0" fontId="32" fillId="7" borderId="10" xfId="1" applyFont="1" applyFill="1" applyBorder="1" applyAlignment="1">
      <alignment horizontal="left" indent="1"/>
    </xf>
    <xf numFmtId="0" fontId="32" fillId="7" borderId="17" xfId="1" applyFont="1" applyFill="1"/>
    <xf numFmtId="0" fontId="32" fillId="7" borderId="17" xfId="0" applyFont="1" applyFill="1" applyBorder="1"/>
    <xf numFmtId="0" fontId="31" fillId="7" borderId="17" xfId="1" applyFont="1" applyFill="1"/>
    <xf numFmtId="0" fontId="32" fillId="7" borderId="17" xfId="0" applyFont="1" applyFill="1" applyBorder="1" applyAlignment="1">
      <alignment vertical="top" wrapText="1"/>
    </xf>
    <xf numFmtId="0" fontId="32" fillId="7" borderId="15" xfId="1" applyFont="1" applyFill="1" applyBorder="1" applyAlignment="1">
      <alignment horizontal="left" indent="1"/>
    </xf>
    <xf numFmtId="0" fontId="32" fillId="7" borderId="15" xfId="0" applyFont="1" applyFill="1" applyBorder="1"/>
    <xf numFmtId="0" fontId="32" fillId="7" borderId="2" xfId="1" applyFont="1" applyFill="1" applyBorder="1" applyAlignment="1">
      <alignment horizontal="left" indent="1"/>
    </xf>
    <xf numFmtId="0" fontId="32" fillId="7" borderId="5" xfId="1" applyFont="1" applyFill="1" applyBorder="1" applyAlignment="1">
      <alignment horizontal="left" indent="1"/>
    </xf>
    <xf numFmtId="0" fontId="32" fillId="7" borderId="14" xfId="0" applyFont="1" applyFill="1" applyBorder="1" applyAlignment="1">
      <alignment horizontal="left" indent="1"/>
    </xf>
    <xf numFmtId="0" fontId="32" fillId="7" borderId="14" xfId="0" applyFont="1" applyFill="1" applyBorder="1"/>
    <xf numFmtId="0" fontId="32" fillId="7" borderId="2" xfId="0" applyFont="1" applyFill="1" applyBorder="1" applyAlignment="1">
      <alignment horizontal="left" indent="1"/>
    </xf>
    <xf numFmtId="0" fontId="32" fillId="7" borderId="11" xfId="1" applyFont="1" applyFill="1" applyBorder="1" applyAlignment="1">
      <alignment horizontal="left" indent="1"/>
    </xf>
    <xf numFmtId="0" fontId="23" fillId="7" borderId="17" xfId="0" applyFont="1" applyFill="1" applyBorder="1" applyAlignment="1">
      <alignment horizontal="center"/>
    </xf>
    <xf numFmtId="0" fontId="23" fillId="7" borderId="17" xfId="0" applyFont="1" applyFill="1" applyBorder="1"/>
    <xf numFmtId="0" fontId="18" fillId="7" borderId="17" xfId="0" applyFont="1" applyFill="1" applyBorder="1" applyAlignment="1">
      <alignment horizontal="center"/>
    </xf>
    <xf numFmtId="0" fontId="18" fillId="7" borderId="17" xfId="0" applyFont="1" applyFill="1" applyBorder="1" applyAlignment="1">
      <alignment horizontal="left" wrapText="1"/>
    </xf>
    <xf numFmtId="0" fontId="18" fillId="7" borderId="17" xfId="0" applyFont="1" applyFill="1" applyBorder="1" applyAlignment="1">
      <alignment vertical="top"/>
    </xf>
    <xf numFmtId="0" fontId="18" fillId="7" borderId="17" xfId="0" applyFont="1" applyFill="1" applyBorder="1" applyAlignment="1">
      <alignment horizontal="left"/>
    </xf>
    <xf numFmtId="0" fontId="23" fillId="7" borderId="17" xfId="0" applyFont="1" applyFill="1" applyBorder="1" applyAlignment="1">
      <alignment horizontal="left" wrapText="1"/>
    </xf>
    <xf numFmtId="0" fontId="18" fillId="7" borderId="17" xfId="0" applyFont="1" applyFill="1" applyBorder="1" applyAlignment="1">
      <alignment horizontal="left" vertical="top" wrapText="1"/>
    </xf>
    <xf numFmtId="0" fontId="18" fillId="7" borderId="17" xfId="0" applyFont="1" applyFill="1" applyBorder="1" applyAlignment="1">
      <alignment wrapText="1"/>
    </xf>
    <xf numFmtId="0" fontId="18" fillId="7" borderId="2" xfId="0" applyFont="1" applyFill="1" applyBorder="1" applyAlignment="1">
      <alignment horizontal="left" vertical="center" indent="1"/>
    </xf>
    <xf numFmtId="0" fontId="18" fillId="7" borderId="3" xfId="0" applyFont="1" applyFill="1" applyBorder="1" applyAlignment="1">
      <alignment horizontal="left" vertical="center"/>
    </xf>
    <xf numFmtId="0" fontId="33" fillId="7" borderId="5" xfId="0" applyFont="1" applyFill="1" applyBorder="1" applyAlignment="1">
      <alignment horizontal="left" vertical="center" indent="1"/>
    </xf>
    <xf numFmtId="0" fontId="19" fillId="7" borderId="9" xfId="0" applyFont="1" applyFill="1" applyBorder="1" applyAlignment="1">
      <alignment vertical="center"/>
    </xf>
    <xf numFmtId="0" fontId="18" fillId="7" borderId="17" xfId="0" applyFont="1" applyFill="1" applyBorder="1" applyAlignment="1">
      <alignment horizontal="left" vertical="center" indent="1"/>
    </xf>
    <xf numFmtId="0" fontId="18" fillId="7" borderId="17" xfId="0" applyFont="1" applyFill="1" applyBorder="1" applyAlignment="1">
      <alignment horizontal="left" vertical="center"/>
    </xf>
    <xf numFmtId="0" fontId="34" fillId="7" borderId="17" xfId="0" applyFont="1" applyFill="1" applyBorder="1" applyAlignment="1">
      <alignment vertical="center"/>
    </xf>
    <xf numFmtId="0" fontId="18" fillId="7" borderId="17" xfId="0" applyFont="1" applyFill="1" applyBorder="1" applyAlignment="1">
      <alignment horizontal="left" indent="1"/>
    </xf>
    <xf numFmtId="0" fontId="33" fillId="7" borderId="5" xfId="0" applyFont="1" applyFill="1" applyBorder="1" applyAlignment="1">
      <alignment horizontal="left" indent="1"/>
    </xf>
    <xf numFmtId="0" fontId="19" fillId="7" borderId="6" xfId="0" applyFont="1" applyFill="1" applyBorder="1"/>
    <xf numFmtId="0" fontId="21" fillId="6" borderId="0" xfId="0" applyFont="1" applyFill="1"/>
    <xf numFmtId="168" fontId="18" fillId="7" borderId="63" xfId="1" applyNumberFormat="1" applyFont="1" applyFill="1" applyBorder="1"/>
    <xf numFmtId="168" fontId="18" fillId="7" borderId="64" xfId="1" applyNumberFormat="1" applyFont="1" applyFill="1" applyBorder="1"/>
    <xf numFmtId="168" fontId="18" fillId="7" borderId="65" xfId="1" applyNumberFormat="1" applyFont="1" applyFill="1" applyBorder="1"/>
    <xf numFmtId="0" fontId="16" fillId="10" borderId="17" xfId="1" applyFont="1" applyFill="1" applyAlignment="1">
      <alignment horizontal="center" vertical="center"/>
    </xf>
    <xf numFmtId="0" fontId="18" fillId="10" borderId="17" xfId="1" applyFont="1" applyFill="1"/>
    <xf numFmtId="0" fontId="23" fillId="10" borderId="17" xfId="1" applyFont="1" applyFill="1"/>
    <xf numFmtId="9" fontId="18" fillId="10" borderId="17" xfId="2" applyFont="1" applyFill="1" applyBorder="1"/>
    <xf numFmtId="167" fontId="18" fillId="10" borderId="17" xfId="2" applyNumberFormat="1" applyFont="1" applyFill="1" applyBorder="1"/>
    <xf numFmtId="0" fontId="37" fillId="7" borderId="17" xfId="0" applyFont="1" applyFill="1" applyBorder="1" applyAlignment="1">
      <alignment horizontal="center"/>
    </xf>
    <xf numFmtId="0" fontId="37" fillId="7" borderId="30" xfId="0" applyFont="1" applyFill="1" applyBorder="1" applyAlignment="1">
      <alignment horizontal="center"/>
    </xf>
    <xf numFmtId="0" fontId="38" fillId="7" borderId="17" xfId="0" applyFont="1" applyFill="1" applyBorder="1" applyAlignment="1">
      <alignment horizontal="center"/>
    </xf>
    <xf numFmtId="0" fontId="41" fillId="6" borderId="0" xfId="0" applyFont="1" applyFill="1"/>
    <xf numFmtId="0" fontId="42" fillId="6" borderId="0" xfId="0" applyFont="1" applyFill="1"/>
    <xf numFmtId="0" fontId="42" fillId="6" borderId="17" xfId="1" applyFont="1" applyFill="1"/>
    <xf numFmtId="0" fontId="37" fillId="7" borderId="31" xfId="0" applyFont="1" applyFill="1" applyBorder="1" applyAlignment="1">
      <alignment horizontal="center"/>
    </xf>
    <xf numFmtId="0" fontId="38" fillId="7" borderId="30" xfId="0" applyFont="1" applyFill="1" applyBorder="1" applyAlignment="1">
      <alignment horizontal="center"/>
    </xf>
    <xf numFmtId="0" fontId="42" fillId="0" borderId="17" xfId="1" applyFont="1"/>
    <xf numFmtId="0" fontId="18" fillId="6" borderId="17" xfId="1" applyFont="1" applyFill="1" applyAlignment="1">
      <alignment vertical="center"/>
    </xf>
    <xf numFmtId="0" fontId="18" fillId="0" borderId="17" xfId="1" applyFont="1" applyAlignment="1">
      <alignment vertical="center"/>
    </xf>
    <xf numFmtId="0" fontId="16" fillId="7" borderId="30" xfId="0" applyFont="1" applyFill="1" applyBorder="1"/>
    <xf numFmtId="0" fontId="37" fillId="7" borderId="17" xfId="0" applyFont="1" applyFill="1" applyBorder="1"/>
    <xf numFmtId="0" fontId="42" fillId="8" borderId="17" xfId="1" applyFont="1" applyFill="1"/>
    <xf numFmtId="0" fontId="2" fillId="8" borderId="17" xfId="1" applyFont="1" applyFill="1"/>
    <xf numFmtId="0" fontId="11" fillId="8" borderId="17" xfId="1" applyFont="1" applyFill="1"/>
    <xf numFmtId="0" fontId="11" fillId="8" borderId="17" xfId="1" applyFont="1" applyFill="1" applyAlignment="1">
      <alignment horizontal="center"/>
    </xf>
    <xf numFmtId="0" fontId="11" fillId="8" borderId="17" xfId="1" applyFont="1" applyFill="1" applyAlignment="1">
      <alignment horizontal="left" indent="1"/>
    </xf>
    <xf numFmtId="168" fontId="23" fillId="7" borderId="17" xfId="3" applyNumberFormat="1" applyFont="1" applyFill="1" applyBorder="1"/>
    <xf numFmtId="0" fontId="45" fillId="7" borderId="19" xfId="0" applyFont="1" applyFill="1" applyBorder="1" applyAlignment="1">
      <alignment horizontal="left" indent="1"/>
    </xf>
    <xf numFmtId="0" fontId="45" fillId="7" borderId="27" xfId="0" applyFont="1" applyFill="1" applyBorder="1" applyAlignment="1">
      <alignment horizontal="left" indent="1"/>
    </xf>
    <xf numFmtId="0" fontId="18" fillId="7" borderId="10" xfId="1" applyFont="1" applyFill="1" applyBorder="1"/>
    <xf numFmtId="0" fontId="44" fillId="7" borderId="10" xfId="1" applyFont="1" applyFill="1" applyBorder="1"/>
    <xf numFmtId="0" fontId="20" fillId="7" borderId="17" xfId="1" applyFont="1" applyFill="1"/>
    <xf numFmtId="0" fontId="44" fillId="7" borderId="17" xfId="1" applyFont="1" applyFill="1"/>
    <xf numFmtId="44" fontId="20" fillId="7" borderId="38" xfId="3" applyFont="1" applyFill="1" applyBorder="1"/>
    <xf numFmtId="0" fontId="44" fillId="7" borderId="35" xfId="1" applyFont="1" applyFill="1" applyBorder="1"/>
    <xf numFmtId="0" fontId="44" fillId="7" borderId="37" xfId="1" applyFont="1" applyFill="1" applyBorder="1"/>
    <xf numFmtId="0" fontId="23" fillId="7" borderId="22" xfId="0" applyFont="1" applyFill="1" applyBorder="1" applyAlignment="1">
      <alignment horizontal="center"/>
    </xf>
    <xf numFmtId="0" fontId="19" fillId="7" borderId="23" xfId="0" applyFont="1" applyFill="1" applyBorder="1"/>
    <xf numFmtId="0" fontId="18" fillId="7" borderId="23" xfId="0" applyFont="1" applyFill="1" applyBorder="1"/>
    <xf numFmtId="0" fontId="23" fillId="7" borderId="22" xfId="0" applyFont="1" applyFill="1" applyBorder="1" applyAlignment="1">
      <alignment horizontal="left"/>
    </xf>
    <xf numFmtId="0" fontId="18" fillId="7" borderId="22" xfId="0" applyFont="1" applyFill="1" applyBorder="1"/>
    <xf numFmtId="0" fontId="18" fillId="7" borderId="24" xfId="0" applyFont="1" applyFill="1" applyBorder="1"/>
    <xf numFmtId="0" fontId="18" fillId="7" borderId="18" xfId="0" applyFont="1" applyFill="1" applyBorder="1"/>
    <xf numFmtId="0" fontId="18" fillId="7" borderId="25" xfId="0" applyFont="1" applyFill="1" applyBorder="1"/>
    <xf numFmtId="0" fontId="21" fillId="7" borderId="17" xfId="0" applyFont="1" applyFill="1" applyBorder="1"/>
    <xf numFmtId="0" fontId="35" fillId="7" borderId="17" xfId="0" applyFont="1" applyFill="1" applyBorder="1"/>
    <xf numFmtId="0" fontId="18" fillId="7" borderId="1" xfId="0" applyFont="1" applyFill="1" applyBorder="1"/>
    <xf numFmtId="0" fontId="18" fillId="7" borderId="49" xfId="1" applyFont="1" applyFill="1" applyBorder="1" applyAlignment="1">
      <alignment horizontal="center"/>
    </xf>
    <xf numFmtId="0" fontId="18" fillId="7" borderId="49" xfId="1" applyFont="1" applyFill="1" applyBorder="1"/>
    <xf numFmtId="0" fontId="18" fillId="7" borderId="52" xfId="1" applyFont="1" applyFill="1" applyBorder="1" applyAlignment="1">
      <alignment horizontal="center"/>
    </xf>
    <xf numFmtId="0" fontId="18" fillId="7" borderId="52" xfId="1" applyFont="1" applyFill="1" applyBorder="1"/>
    <xf numFmtId="0" fontId="23" fillId="7" borderId="17" xfId="1" applyFont="1" applyFill="1" applyAlignment="1">
      <alignment horizontal="left" wrapText="1"/>
    </xf>
    <xf numFmtId="0" fontId="18" fillId="7" borderId="45" xfId="1" applyFont="1" applyFill="1" applyBorder="1" applyAlignment="1">
      <alignment horizontal="left" indent="1"/>
    </xf>
    <xf numFmtId="0" fontId="18" fillId="7" borderId="46" xfId="1" applyFont="1" applyFill="1" applyBorder="1"/>
    <xf numFmtId="0" fontId="18" fillId="7" borderId="40" xfId="1" applyFont="1" applyFill="1" applyBorder="1"/>
    <xf numFmtId="0" fontId="18" fillId="7" borderId="2" xfId="1" applyFont="1" applyFill="1" applyBorder="1" applyAlignment="1">
      <alignment horizontal="left" indent="1"/>
    </xf>
    <xf numFmtId="0" fontId="18" fillId="7" borderId="4" xfId="1" applyFont="1" applyFill="1" applyBorder="1"/>
    <xf numFmtId="0" fontId="18" fillId="7" borderId="4" xfId="1" applyFont="1" applyFill="1" applyBorder="1" applyAlignment="1">
      <alignment horizontal="center"/>
    </xf>
    <xf numFmtId="0" fontId="18" fillId="7" borderId="2" xfId="1" applyFont="1" applyFill="1" applyBorder="1" applyAlignment="1">
      <alignment horizontal="center"/>
    </xf>
    <xf numFmtId="0" fontId="18" fillId="7" borderId="41" xfId="1" applyFont="1" applyFill="1" applyBorder="1"/>
    <xf numFmtId="0" fontId="18" fillId="7" borderId="10" xfId="1" applyFont="1" applyFill="1" applyBorder="1" applyAlignment="1">
      <alignment horizontal="center"/>
    </xf>
    <xf numFmtId="0" fontId="18" fillId="7" borderId="43" xfId="1" applyFont="1" applyFill="1" applyBorder="1" applyAlignment="1">
      <alignment horizontal="left" indent="1"/>
    </xf>
    <xf numFmtId="0" fontId="18" fillId="7" borderId="44" xfId="1" applyFont="1" applyFill="1" applyBorder="1"/>
    <xf numFmtId="0" fontId="18" fillId="7" borderId="6" xfId="1" applyFont="1" applyFill="1" applyBorder="1"/>
    <xf numFmtId="0" fontId="18" fillId="7" borderId="36" xfId="1" applyFont="1" applyFill="1" applyBorder="1" applyAlignment="1">
      <alignment horizontal="center"/>
    </xf>
    <xf numFmtId="0" fontId="18" fillId="7" borderId="9" xfId="1" applyFont="1" applyFill="1" applyBorder="1"/>
    <xf numFmtId="0" fontId="18" fillId="7" borderId="3" xfId="1" applyFont="1" applyFill="1" applyBorder="1"/>
    <xf numFmtId="0" fontId="18" fillId="7" borderId="8" xfId="1" applyFont="1" applyFill="1" applyBorder="1"/>
    <xf numFmtId="0" fontId="18" fillId="7" borderId="14" xfId="1" applyFont="1" applyFill="1" applyBorder="1" applyAlignment="1">
      <alignment horizontal="center"/>
    </xf>
    <xf numFmtId="0" fontId="18" fillId="7" borderId="15" xfId="1" applyFont="1" applyFill="1" applyBorder="1" applyAlignment="1">
      <alignment horizontal="center"/>
    </xf>
    <xf numFmtId="0" fontId="18" fillId="7" borderId="33" xfId="1" applyFont="1" applyFill="1" applyBorder="1" applyAlignment="1">
      <alignment horizontal="left" indent="1"/>
    </xf>
    <xf numFmtId="0" fontId="18" fillId="7" borderId="14" xfId="1" applyFont="1" applyFill="1" applyBorder="1"/>
    <xf numFmtId="0" fontId="18" fillId="7" borderId="15" xfId="1" applyFont="1" applyFill="1" applyBorder="1"/>
    <xf numFmtId="0" fontId="38" fillId="7" borderId="31" xfId="0" applyFont="1" applyFill="1" applyBorder="1" applyAlignment="1">
      <alignment horizontal="center"/>
    </xf>
    <xf numFmtId="0" fontId="17" fillId="6" borderId="17" xfId="0" applyFont="1" applyFill="1" applyBorder="1"/>
    <xf numFmtId="0" fontId="17" fillId="7" borderId="31" xfId="1" applyFont="1" applyFill="1" applyBorder="1" applyAlignment="1">
      <alignment horizontal="center" wrapText="1"/>
    </xf>
    <xf numFmtId="44" fontId="13" fillId="7" borderId="31" xfId="3" applyFont="1" applyFill="1" applyBorder="1"/>
    <xf numFmtId="0" fontId="18" fillId="0" borderId="17" xfId="0" applyFont="1" applyBorder="1"/>
    <xf numFmtId="0" fontId="18" fillId="0" borderId="20" xfId="0" applyFont="1" applyBorder="1"/>
    <xf numFmtId="0" fontId="23" fillId="0" borderId="20" xfId="0" applyFont="1" applyBorder="1"/>
    <xf numFmtId="0" fontId="25" fillId="0" borderId="21" xfId="0" applyFont="1" applyBorder="1" applyAlignment="1">
      <alignment horizontal="right"/>
    </xf>
    <xf numFmtId="0" fontId="13" fillId="0" borderId="28" xfId="0" applyFont="1" applyBorder="1"/>
    <xf numFmtId="0" fontId="13" fillId="0" borderId="29" xfId="0" applyFont="1" applyBorder="1"/>
    <xf numFmtId="0" fontId="18" fillId="0" borderId="22" xfId="0" applyFont="1" applyBorder="1"/>
    <xf numFmtId="0" fontId="18" fillId="0" borderId="23" xfId="0" applyFont="1" applyBorder="1"/>
    <xf numFmtId="0" fontId="17" fillId="0" borderId="30" xfId="0" applyFont="1" applyBorder="1" applyAlignment="1">
      <alignment horizontal="center"/>
    </xf>
    <xf numFmtId="0" fontId="17" fillId="0" borderId="17" xfId="0" applyFont="1" applyBorder="1" applyAlignment="1">
      <alignment horizontal="center"/>
    </xf>
    <xf numFmtId="0" fontId="13" fillId="0" borderId="17" xfId="0" applyFont="1" applyBorder="1"/>
    <xf numFmtId="0" fontId="13" fillId="0" borderId="31" xfId="0" applyFont="1" applyBorder="1"/>
    <xf numFmtId="0" fontId="18" fillId="0" borderId="10" xfId="0" applyFont="1" applyBorder="1"/>
    <xf numFmtId="0" fontId="17" fillId="0" borderId="22" xfId="0" applyFont="1" applyBorder="1" applyAlignment="1">
      <alignment horizontal="center"/>
    </xf>
    <xf numFmtId="0" fontId="17" fillId="0" borderId="23" xfId="0" applyFont="1" applyBorder="1" applyAlignment="1">
      <alignment horizontal="center"/>
    </xf>
    <xf numFmtId="0" fontId="13" fillId="0" borderId="30" xfId="0" applyFont="1" applyBorder="1" applyAlignment="1">
      <alignment horizontal="center"/>
    </xf>
    <xf numFmtId="0" fontId="21" fillId="0" borderId="17" xfId="0" applyFont="1" applyBorder="1" applyAlignment="1">
      <alignment vertical="center"/>
    </xf>
    <xf numFmtId="0" fontId="13" fillId="0" borderId="17" xfId="0" applyFont="1" applyBorder="1" applyAlignment="1">
      <alignment horizontal="center"/>
    </xf>
    <xf numFmtId="0" fontId="18" fillId="0" borderId="24" xfId="0" applyFont="1" applyBorder="1"/>
    <xf numFmtId="0" fontId="17" fillId="0" borderId="30" xfId="0" applyFont="1" applyBorder="1"/>
    <xf numFmtId="0" fontId="13" fillId="2" borderId="17" xfId="0" applyFont="1" applyFill="1" applyBorder="1"/>
    <xf numFmtId="0" fontId="21" fillId="2" borderId="17" xfId="0" applyFont="1" applyFill="1" applyBorder="1" applyAlignment="1">
      <alignment vertical="center"/>
    </xf>
    <xf numFmtId="0" fontId="13" fillId="2" borderId="17" xfId="0" applyFont="1" applyFill="1" applyBorder="1" applyAlignment="1">
      <alignment horizontal="right"/>
    </xf>
    <xf numFmtId="0" fontId="13" fillId="0" borderId="30" xfId="0" applyFont="1" applyBorder="1"/>
    <xf numFmtId="0" fontId="13" fillId="2" borderId="9" xfId="0" applyFont="1" applyFill="1" applyBorder="1"/>
    <xf numFmtId="0" fontId="13" fillId="0" borderId="9" xfId="0" applyFont="1" applyBorder="1"/>
    <xf numFmtId="0" fontId="13" fillId="0" borderId="22" xfId="0" applyFont="1" applyBorder="1"/>
    <xf numFmtId="3" fontId="13" fillId="3" borderId="13" xfId="0" applyNumberFormat="1" applyFont="1" applyFill="1" applyBorder="1"/>
    <xf numFmtId="164" fontId="51" fillId="4" borderId="13" xfId="0" applyNumberFormat="1" applyFont="1" applyFill="1" applyBorder="1"/>
    <xf numFmtId="0" fontId="18" fillId="9" borderId="10" xfId="0" applyFont="1" applyFill="1" applyBorder="1"/>
    <xf numFmtId="0" fontId="18" fillId="0" borderId="9" xfId="0" applyFont="1" applyBorder="1"/>
    <xf numFmtId="9" fontId="18" fillId="9" borderId="10" xfId="0" applyNumberFormat="1" applyFont="1" applyFill="1" applyBorder="1"/>
    <xf numFmtId="9" fontId="18" fillId="0" borderId="17" xfId="0" applyNumberFormat="1" applyFont="1" applyBorder="1"/>
    <xf numFmtId="167" fontId="18" fillId="9" borderId="10" xfId="0" applyNumberFormat="1" applyFont="1" applyFill="1" applyBorder="1"/>
    <xf numFmtId="1" fontId="18" fillId="9" borderId="14" xfId="0" applyNumberFormat="1" applyFont="1" applyFill="1" applyBorder="1"/>
    <xf numFmtId="169" fontId="18" fillId="0" borderId="17" xfId="0" applyNumberFormat="1" applyFont="1" applyBorder="1"/>
    <xf numFmtId="3" fontId="13" fillId="3" borderId="15" xfId="0" applyNumberFormat="1" applyFont="1" applyFill="1" applyBorder="1"/>
    <xf numFmtId="164" fontId="51" fillId="4" borderId="15" xfId="0" applyNumberFormat="1" applyFont="1" applyFill="1" applyBorder="1"/>
    <xf numFmtId="0" fontId="13" fillId="0" borderId="25" xfId="0" applyFont="1" applyBorder="1"/>
    <xf numFmtId="0" fontId="13" fillId="0" borderId="66" xfId="0" applyFont="1" applyBorder="1"/>
    <xf numFmtId="0" fontId="13" fillId="0" borderId="16" xfId="0" applyFont="1" applyBorder="1"/>
    <xf numFmtId="0" fontId="13" fillId="0" borderId="67" xfId="0" applyFont="1" applyBorder="1"/>
    <xf numFmtId="0" fontId="18" fillId="0" borderId="17" xfId="0" applyFont="1" applyBorder="1" applyAlignment="1">
      <alignment horizontal="right"/>
    </xf>
    <xf numFmtId="0" fontId="18" fillId="0" borderId="17" xfId="0" applyFont="1" applyBorder="1" applyAlignment="1">
      <alignment horizontal="center"/>
    </xf>
    <xf numFmtId="0" fontId="23" fillId="0" borderId="17" xfId="0" applyFont="1" applyBorder="1"/>
    <xf numFmtId="0" fontId="18" fillId="0" borderId="5" xfId="0" applyFont="1" applyBorder="1"/>
    <xf numFmtId="9" fontId="18" fillId="0" borderId="5" xfId="0" applyNumberFormat="1" applyFont="1" applyBorder="1"/>
    <xf numFmtId="170" fontId="18" fillId="10" borderId="5" xfId="0" applyNumberFormat="1" applyFont="1" applyFill="1" applyBorder="1"/>
    <xf numFmtId="167" fontId="18" fillId="10" borderId="5" xfId="0" applyNumberFormat="1" applyFont="1" applyFill="1" applyBorder="1"/>
    <xf numFmtId="170" fontId="18" fillId="10" borderId="15" xfId="0" applyNumberFormat="1" applyFont="1" applyFill="1" applyBorder="1"/>
    <xf numFmtId="170" fontId="18" fillId="10" borderId="2" xfId="0" applyNumberFormat="1" applyFont="1" applyFill="1" applyBorder="1"/>
    <xf numFmtId="9" fontId="18" fillId="10" borderId="5" xfId="0" applyNumberFormat="1" applyFont="1" applyFill="1" applyBorder="1"/>
    <xf numFmtId="0" fontId="19" fillId="0" borderId="31" xfId="0" applyFont="1" applyBorder="1"/>
    <xf numFmtId="0" fontId="22" fillId="0" borderId="17" xfId="0" applyFont="1" applyBorder="1" applyAlignment="1">
      <alignment horizontal="left"/>
    </xf>
    <xf numFmtId="166" fontId="51" fillId="0" borderId="10" xfId="0" applyNumberFormat="1" applyFont="1" applyBorder="1"/>
    <xf numFmtId="0" fontId="13" fillId="0" borderId="1" xfId="0" applyFont="1" applyBorder="1"/>
    <xf numFmtId="43" fontId="18" fillId="0" borderId="10" xfId="0" applyNumberFormat="1" applyFont="1" applyBorder="1"/>
    <xf numFmtId="43" fontId="18" fillId="0" borderId="3" xfId="2" applyNumberFormat="1" applyFont="1" applyBorder="1"/>
    <xf numFmtId="0" fontId="17" fillId="0" borderId="26" xfId="0" applyFont="1" applyBorder="1" applyAlignment="1">
      <alignment horizontal="center"/>
    </xf>
    <xf numFmtId="0" fontId="13" fillId="0" borderId="26" xfId="0" applyFont="1" applyBorder="1" applyAlignment="1">
      <alignment horizontal="center"/>
    </xf>
    <xf numFmtId="0" fontId="13" fillId="0" borderId="26" xfId="0" applyFont="1" applyBorder="1"/>
    <xf numFmtId="43" fontId="13" fillId="0" borderId="18" xfId="0" applyNumberFormat="1" applyFont="1" applyBorder="1"/>
    <xf numFmtId="167" fontId="13" fillId="0" borderId="18" xfId="0" applyNumberFormat="1" applyFont="1" applyBorder="1"/>
    <xf numFmtId="10" fontId="18" fillId="0" borderId="0" xfId="0" applyNumberFormat="1" applyFont="1"/>
    <xf numFmtId="0" fontId="13" fillId="0" borderId="68" xfId="0" applyFont="1" applyBorder="1"/>
    <xf numFmtId="0" fontId="18" fillId="0" borderId="30" xfId="0" applyFont="1" applyBorder="1"/>
    <xf numFmtId="0" fontId="18" fillId="0" borderId="31" xfId="0" applyFont="1" applyBorder="1"/>
    <xf numFmtId="0" fontId="18" fillId="6" borderId="0" xfId="0" applyFont="1" applyFill="1"/>
    <xf numFmtId="0" fontId="18" fillId="11" borderId="17" xfId="0" applyFont="1" applyFill="1" applyBorder="1"/>
    <xf numFmtId="0" fontId="18" fillId="6" borderId="17" xfId="0" applyFont="1" applyFill="1" applyBorder="1"/>
    <xf numFmtId="0" fontId="18" fillId="0" borderId="14" xfId="0" applyFont="1" applyBorder="1"/>
    <xf numFmtId="0" fontId="18" fillId="0" borderId="28" xfId="0" applyFont="1" applyBorder="1"/>
    <xf numFmtId="0" fontId="18" fillId="7" borderId="28" xfId="0" applyFont="1" applyFill="1" applyBorder="1"/>
    <xf numFmtId="0" fontId="18" fillId="7" borderId="29" xfId="0" applyFont="1" applyFill="1" applyBorder="1"/>
    <xf numFmtId="0" fontId="18" fillId="7" borderId="31" xfId="0" applyFont="1" applyFill="1" applyBorder="1"/>
    <xf numFmtId="0" fontId="18" fillId="0" borderId="32" xfId="0" applyFont="1" applyBorder="1"/>
    <xf numFmtId="0" fontId="18" fillId="0" borderId="33" xfId="0" applyFont="1" applyBorder="1"/>
    <xf numFmtId="0" fontId="18" fillId="0" borderId="34" xfId="0" applyFont="1" applyBorder="1"/>
    <xf numFmtId="0" fontId="18" fillId="0" borderId="37" xfId="0" applyFont="1" applyBorder="1"/>
    <xf numFmtId="0" fontId="53" fillId="7" borderId="17" xfId="0" applyFont="1" applyFill="1" applyBorder="1"/>
    <xf numFmtId="0" fontId="53" fillId="7" borderId="33" xfId="0" applyFont="1" applyFill="1" applyBorder="1"/>
    <xf numFmtId="0" fontId="37" fillId="7" borderId="31" xfId="0" applyFont="1" applyFill="1" applyBorder="1"/>
    <xf numFmtId="0" fontId="37" fillId="7" borderId="33" xfId="0" applyFont="1" applyFill="1" applyBorder="1"/>
    <xf numFmtId="0" fontId="18" fillId="9" borderId="35" xfId="0" applyFont="1" applyFill="1" applyBorder="1"/>
    <xf numFmtId="0" fontId="18" fillId="0" borderId="15" xfId="0" applyFont="1" applyBorder="1"/>
    <xf numFmtId="0" fontId="18" fillId="0" borderId="17" xfId="0" quotePrefix="1" applyFont="1" applyBorder="1"/>
    <xf numFmtId="0" fontId="37" fillId="7" borderId="30" xfId="0" applyFont="1" applyFill="1" applyBorder="1"/>
    <xf numFmtId="0" fontId="37" fillId="6" borderId="17" xfId="0" applyFont="1" applyFill="1" applyBorder="1" applyAlignment="1">
      <alignment horizontal="center"/>
    </xf>
    <xf numFmtId="0" fontId="37" fillId="6" borderId="17" xfId="0" applyFont="1" applyFill="1" applyBorder="1"/>
    <xf numFmtId="0" fontId="18" fillId="7" borderId="30" xfId="0" applyFont="1" applyFill="1" applyBorder="1"/>
    <xf numFmtId="0" fontId="17" fillId="0" borderId="31" xfId="0" applyFont="1" applyBorder="1" applyAlignment="1">
      <alignment horizontal="center"/>
    </xf>
    <xf numFmtId="0" fontId="27" fillId="0" borderId="31" xfId="0" applyFont="1" applyBorder="1" applyAlignment="1">
      <alignment wrapText="1"/>
    </xf>
    <xf numFmtId="0" fontId="18" fillId="7" borderId="32" xfId="0" applyFont="1" applyFill="1" applyBorder="1"/>
    <xf numFmtId="0" fontId="13" fillId="0" borderId="33" xfId="0" applyFont="1" applyBorder="1"/>
    <xf numFmtId="0" fontId="13" fillId="0" borderId="34" xfId="0" applyFont="1" applyBorder="1"/>
    <xf numFmtId="0" fontId="13" fillId="6" borderId="17" xfId="0" applyFont="1" applyFill="1" applyBorder="1"/>
    <xf numFmtId="0" fontId="18" fillId="11" borderId="17" xfId="0" applyFont="1" applyFill="1" applyBorder="1" applyAlignment="1">
      <alignment horizontal="center"/>
    </xf>
    <xf numFmtId="0" fontId="17" fillId="11" borderId="0" xfId="0" applyFont="1" applyFill="1"/>
    <xf numFmtId="0" fontId="18" fillId="11" borderId="17" xfId="0" applyFont="1" applyFill="1" applyBorder="1" applyAlignment="1">
      <alignment horizontal="left"/>
    </xf>
    <xf numFmtId="0" fontId="13" fillId="11" borderId="17" xfId="0" applyFont="1" applyFill="1" applyBorder="1"/>
    <xf numFmtId="0" fontId="18" fillId="11" borderId="0" xfId="0" applyFont="1" applyFill="1"/>
    <xf numFmtId="0" fontId="25" fillId="11" borderId="17" xfId="0" applyFont="1" applyFill="1" applyBorder="1"/>
    <xf numFmtId="0" fontId="18" fillId="11" borderId="17" xfId="0" applyFont="1" applyFill="1" applyBorder="1" applyAlignment="1">
      <alignment horizontal="right"/>
    </xf>
    <xf numFmtId="0" fontId="27" fillId="0" borderId="30" xfId="0" applyFont="1" applyBorder="1" applyAlignment="1">
      <alignment wrapText="1"/>
    </xf>
    <xf numFmtId="0" fontId="54" fillId="7" borderId="17" xfId="0" applyFont="1" applyFill="1" applyBorder="1"/>
    <xf numFmtId="0" fontId="18" fillId="6" borderId="17" xfId="0" applyFont="1" applyFill="1" applyBorder="1" applyAlignment="1">
      <alignment horizontal="center"/>
    </xf>
    <xf numFmtId="0" fontId="18" fillId="0" borderId="35" xfId="0" applyFont="1" applyBorder="1"/>
    <xf numFmtId="0" fontId="23" fillId="0" borderId="28" xfId="0" applyFont="1" applyBorder="1"/>
    <xf numFmtId="0" fontId="25" fillId="0" borderId="29" xfId="0" applyFont="1" applyBorder="1" applyAlignment="1">
      <alignment horizontal="right"/>
    </xf>
    <xf numFmtId="43" fontId="18" fillId="0" borderId="76" xfId="0" applyNumberFormat="1" applyFont="1" applyBorder="1"/>
    <xf numFmtId="43" fontId="18" fillId="0" borderId="61" xfId="2" applyNumberFormat="1" applyFont="1" applyBorder="1"/>
    <xf numFmtId="43" fontId="18" fillId="0" borderId="77" xfId="0" applyNumberFormat="1" applyFont="1" applyBorder="1"/>
    <xf numFmtId="43" fontId="18" fillId="0" borderId="79" xfId="0" applyNumberFormat="1" applyFont="1" applyBorder="1"/>
    <xf numFmtId="43" fontId="18" fillId="0" borderId="81" xfId="0" applyNumberFormat="1" applyFont="1" applyBorder="1"/>
    <xf numFmtId="43" fontId="18" fillId="0" borderId="82" xfId="2" applyNumberFormat="1" applyFont="1" applyBorder="1"/>
    <xf numFmtId="43" fontId="18" fillId="0" borderId="83" xfId="0" applyNumberFormat="1" applyFont="1" applyBorder="1"/>
    <xf numFmtId="0" fontId="13" fillId="7" borderId="30" xfId="0" applyFont="1" applyFill="1" applyBorder="1"/>
    <xf numFmtId="0" fontId="13" fillId="7" borderId="26" xfId="0" applyFont="1" applyFill="1" applyBorder="1"/>
    <xf numFmtId="0" fontId="13" fillId="7" borderId="17" xfId="0" applyFont="1" applyFill="1" applyBorder="1"/>
    <xf numFmtId="0" fontId="18" fillId="6" borderId="0" xfId="0" applyFont="1" applyFill="1" applyAlignment="1">
      <alignment horizontal="center"/>
    </xf>
    <xf numFmtId="0" fontId="18" fillId="7" borderId="28" xfId="0" applyFont="1" applyFill="1" applyBorder="1" applyAlignment="1">
      <alignment horizontal="center"/>
    </xf>
    <xf numFmtId="0" fontId="18" fillId="0" borderId="33" xfId="0" applyFont="1" applyBorder="1" applyAlignment="1">
      <alignment horizontal="center"/>
    </xf>
    <xf numFmtId="0" fontId="17" fillId="11" borderId="0" xfId="0" applyFont="1" applyFill="1" applyAlignment="1">
      <alignment horizontal="center"/>
    </xf>
    <xf numFmtId="0" fontId="23" fillId="0" borderId="28" xfId="0" applyFont="1" applyBorder="1" applyAlignment="1">
      <alignment horizontal="center"/>
    </xf>
    <xf numFmtId="0" fontId="22" fillId="0" borderId="17" xfId="0" applyFont="1" applyBorder="1" applyAlignment="1">
      <alignment horizontal="center"/>
    </xf>
    <xf numFmtId="0" fontId="23" fillId="0" borderId="20" xfId="0" applyFont="1" applyBorder="1" applyAlignment="1">
      <alignment horizontal="center"/>
    </xf>
    <xf numFmtId="0" fontId="13" fillId="0" borderId="18" xfId="0" applyFont="1" applyBorder="1" applyAlignment="1">
      <alignment horizontal="center"/>
    </xf>
    <xf numFmtId="0" fontId="18" fillId="0" borderId="0" xfId="0" applyFont="1" applyAlignment="1">
      <alignment horizontal="center"/>
    </xf>
    <xf numFmtId="0" fontId="18" fillId="13" borderId="31" xfId="0" applyFont="1" applyFill="1" applyBorder="1"/>
    <xf numFmtId="0" fontId="18" fillId="13" borderId="31" xfId="0" applyFont="1" applyFill="1" applyBorder="1" applyAlignment="1">
      <alignment horizontal="center"/>
    </xf>
    <xf numFmtId="164" fontId="18" fillId="13" borderId="31" xfId="0" applyNumberFormat="1" applyFont="1" applyFill="1" applyBorder="1"/>
    <xf numFmtId="0" fontId="18" fillId="7" borderId="34" xfId="0" applyFont="1" applyFill="1" applyBorder="1"/>
    <xf numFmtId="0" fontId="21" fillId="6" borderId="17" xfId="0" applyFont="1" applyFill="1" applyBorder="1"/>
    <xf numFmtId="0" fontId="41" fillId="6" borderId="17" xfId="0" applyFont="1" applyFill="1" applyBorder="1"/>
    <xf numFmtId="0" fontId="13" fillId="13" borderId="17" xfId="0" applyFont="1" applyFill="1" applyBorder="1"/>
    <xf numFmtId="0" fontId="18" fillId="13" borderId="33" xfId="0" applyFont="1" applyFill="1" applyBorder="1"/>
    <xf numFmtId="0" fontId="13" fillId="0" borderId="28" xfId="0" applyFont="1" applyBorder="1" applyAlignment="1">
      <alignment horizontal="center"/>
    </xf>
    <xf numFmtId="0" fontId="18" fillId="0" borderId="16" xfId="0" applyFont="1" applyBorder="1" applyAlignment="1">
      <alignment horizontal="center"/>
    </xf>
    <xf numFmtId="0" fontId="13" fillId="7" borderId="26" xfId="0" applyFont="1" applyFill="1" applyBorder="1" applyAlignment="1">
      <alignment horizontal="center"/>
    </xf>
    <xf numFmtId="0" fontId="13" fillId="7" borderId="17" xfId="0" applyFont="1" applyFill="1" applyBorder="1" applyAlignment="1">
      <alignment horizontal="center"/>
    </xf>
    <xf numFmtId="0" fontId="13" fillId="13" borderId="17" xfId="0" applyFont="1" applyFill="1" applyBorder="1" applyAlignment="1">
      <alignment horizontal="center"/>
    </xf>
    <xf numFmtId="0" fontId="18" fillId="13" borderId="33" xfId="0" applyFont="1" applyFill="1" applyBorder="1" applyAlignment="1">
      <alignment horizontal="center"/>
    </xf>
    <xf numFmtId="0" fontId="13" fillId="12" borderId="10" xfId="0" applyFont="1" applyFill="1" applyBorder="1" applyAlignment="1">
      <alignment horizontal="center"/>
    </xf>
    <xf numFmtId="0" fontId="17" fillId="12" borderId="14" xfId="0" applyFont="1" applyFill="1" applyBorder="1" applyAlignment="1">
      <alignment horizontal="center"/>
    </xf>
    <xf numFmtId="0" fontId="25" fillId="11" borderId="17" xfId="0" applyFont="1" applyFill="1" applyBorder="1" applyAlignment="1">
      <alignment horizontal="center"/>
    </xf>
    <xf numFmtId="0" fontId="15" fillId="7" borderId="17" xfId="0" applyFont="1" applyFill="1" applyBorder="1" applyAlignment="1">
      <alignment horizontal="center"/>
    </xf>
    <xf numFmtId="0" fontId="55" fillId="7" borderId="29" xfId="0" applyFont="1" applyFill="1" applyBorder="1"/>
    <xf numFmtId="0" fontId="14" fillId="11" borderId="17" xfId="0" applyFont="1" applyFill="1" applyBorder="1"/>
    <xf numFmtId="0" fontId="18" fillId="6" borderId="31" xfId="0" applyFont="1" applyFill="1" applyBorder="1"/>
    <xf numFmtId="0" fontId="14" fillId="11" borderId="0" xfId="0" applyFont="1" applyFill="1"/>
    <xf numFmtId="164" fontId="22" fillId="9" borderId="85" xfId="0" applyNumberFormat="1" applyFont="1" applyFill="1" applyBorder="1" applyAlignment="1">
      <alignment horizontal="center"/>
    </xf>
    <xf numFmtId="164" fontId="22" fillId="9" borderId="86" xfId="0" applyNumberFormat="1" applyFont="1" applyFill="1" applyBorder="1" applyAlignment="1">
      <alignment horizontal="center"/>
    </xf>
    <xf numFmtId="164" fontId="22" fillId="9" borderId="87" xfId="0" applyNumberFormat="1" applyFont="1" applyFill="1" applyBorder="1" applyAlignment="1">
      <alignment horizontal="center"/>
    </xf>
    <xf numFmtId="0" fontId="13" fillId="12" borderId="13" xfId="0" applyFont="1" applyFill="1" applyBorder="1" applyAlignment="1">
      <alignment horizontal="center"/>
    </xf>
    <xf numFmtId="0" fontId="13" fillId="12" borderId="15" xfId="0" applyFont="1" applyFill="1" applyBorder="1" applyAlignment="1">
      <alignment horizontal="center"/>
    </xf>
    <xf numFmtId="164" fontId="18" fillId="5" borderId="73" xfId="0" applyNumberFormat="1" applyFont="1" applyFill="1" applyBorder="1"/>
    <xf numFmtId="0" fontId="18" fillId="0" borderId="88" xfId="0" applyFont="1" applyBorder="1"/>
    <xf numFmtId="0" fontId="18" fillId="0" borderId="51" xfId="0" applyFont="1" applyBorder="1"/>
    <xf numFmtId="0" fontId="18" fillId="12" borderId="42" xfId="0" applyFont="1" applyFill="1" applyBorder="1"/>
    <xf numFmtId="0" fontId="17" fillId="12" borderId="11" xfId="0" applyFont="1" applyFill="1" applyBorder="1" applyAlignment="1">
      <alignment horizontal="center"/>
    </xf>
    <xf numFmtId="165" fontId="52" fillId="12" borderId="11" xfId="0" applyNumberFormat="1" applyFont="1" applyFill="1" applyBorder="1" applyAlignment="1">
      <alignment horizontal="center"/>
    </xf>
    <xf numFmtId="165" fontId="52" fillId="12" borderId="7" xfId="0" applyNumberFormat="1" applyFont="1" applyFill="1" applyBorder="1" applyAlignment="1">
      <alignment horizontal="center"/>
    </xf>
    <xf numFmtId="165" fontId="52" fillId="12" borderId="5" xfId="0" applyNumberFormat="1" applyFont="1" applyFill="1" applyBorder="1" applyAlignment="1">
      <alignment horizontal="center"/>
    </xf>
    <xf numFmtId="0" fontId="52" fillId="12" borderId="75" xfId="0" applyFont="1" applyFill="1" applyBorder="1" applyAlignment="1">
      <alignment horizontal="center"/>
    </xf>
    <xf numFmtId="0" fontId="52" fillId="12" borderId="78" xfId="0" applyFont="1" applyFill="1" applyBorder="1" applyAlignment="1">
      <alignment horizontal="center"/>
    </xf>
    <xf numFmtId="0" fontId="52" fillId="12" borderId="80" xfId="0" applyFont="1" applyFill="1" applyBorder="1" applyAlignment="1">
      <alignment horizontal="center"/>
    </xf>
    <xf numFmtId="0" fontId="22" fillId="12" borderId="84" xfId="0" applyFont="1" applyFill="1" applyBorder="1" applyAlignment="1">
      <alignment horizontal="center"/>
    </xf>
    <xf numFmtId="0" fontId="25" fillId="11" borderId="0" xfId="0" applyFont="1" applyFill="1" applyAlignment="1">
      <alignment vertical="top" wrapText="1"/>
    </xf>
    <xf numFmtId="0" fontId="13" fillId="12" borderId="90" xfId="0" applyFont="1" applyFill="1" applyBorder="1" applyAlignment="1">
      <alignment horizontal="center"/>
    </xf>
    <xf numFmtId="164" fontId="51" fillId="4" borderId="90" xfId="0" applyNumberFormat="1" applyFont="1" applyFill="1" applyBorder="1"/>
    <xf numFmtId="0" fontId="18" fillId="6" borderId="30" xfId="0" applyFont="1" applyFill="1" applyBorder="1"/>
    <xf numFmtId="0" fontId="41" fillId="0" borderId="19" xfId="0" applyFont="1" applyBorder="1"/>
    <xf numFmtId="0" fontId="41" fillId="6" borderId="17" xfId="0" applyFont="1" applyFill="1" applyBorder="1" applyAlignment="1">
      <alignment horizontal="right"/>
    </xf>
    <xf numFmtId="0" fontId="23" fillId="12" borderId="18" xfId="1" applyFont="1" applyFill="1" applyBorder="1" applyAlignment="1">
      <alignment horizontal="left" wrapText="1"/>
    </xf>
    <xf numFmtId="0" fontId="23" fillId="12" borderId="33" xfId="1" applyFont="1" applyFill="1" applyBorder="1" applyAlignment="1">
      <alignment horizontal="center" vertical="top" wrapText="1"/>
    </xf>
    <xf numFmtId="0" fontId="23" fillId="12" borderId="18" xfId="1" applyFont="1" applyFill="1" applyBorder="1" applyAlignment="1">
      <alignment horizontal="center"/>
    </xf>
    <xf numFmtId="0" fontId="23" fillId="12" borderId="17" xfId="1" applyFont="1" applyFill="1"/>
    <xf numFmtId="0" fontId="23" fillId="12" borderId="33" xfId="1" applyFont="1" applyFill="1" applyBorder="1" applyAlignment="1">
      <alignment horizontal="left" wrapText="1"/>
    </xf>
    <xf numFmtId="0" fontId="23" fillId="12" borderId="33" xfId="1" applyFont="1" applyFill="1" applyBorder="1" applyAlignment="1">
      <alignment horizontal="left" vertical="top" wrapText="1"/>
    </xf>
    <xf numFmtId="0" fontId="23" fillId="12" borderId="33" xfId="1" applyFont="1" applyFill="1" applyBorder="1" applyAlignment="1">
      <alignment horizontal="center"/>
    </xf>
    <xf numFmtId="0" fontId="23" fillId="12" borderId="17" xfId="1" applyFont="1" applyFill="1" applyAlignment="1">
      <alignment horizontal="left" wrapText="1"/>
    </xf>
    <xf numFmtId="0" fontId="23" fillId="12" borderId="17" xfId="1" applyFont="1" applyFill="1" applyAlignment="1">
      <alignment horizontal="left" vertical="top" wrapText="1"/>
    </xf>
    <xf numFmtId="0" fontId="7" fillId="12" borderId="17" xfId="1" applyFont="1" applyFill="1"/>
    <xf numFmtId="0" fontId="2" fillId="12" borderId="17" xfId="1" applyFont="1" applyFill="1"/>
    <xf numFmtId="0" fontId="23" fillId="12" borderId="18" xfId="1" applyFont="1" applyFill="1" applyBorder="1"/>
    <xf numFmtId="0" fontId="18" fillId="12" borderId="18" xfId="1" applyFont="1" applyFill="1" applyBorder="1"/>
    <xf numFmtId="0" fontId="26" fillId="12" borderId="18" xfId="0" applyFont="1" applyFill="1" applyBorder="1"/>
    <xf numFmtId="0" fontId="26" fillId="12" borderId="18" xfId="0" applyFont="1" applyFill="1" applyBorder="1" applyAlignment="1">
      <alignment horizontal="center" wrapText="1"/>
    </xf>
    <xf numFmtId="0" fontId="32" fillId="10" borderId="17" xfId="1" applyFont="1" applyFill="1"/>
    <xf numFmtId="0" fontId="32" fillId="10" borderId="17" xfId="0" applyFont="1" applyFill="1" applyBorder="1"/>
    <xf numFmtId="0" fontId="32" fillId="7" borderId="5" xfId="0" applyFont="1" applyFill="1" applyBorder="1" applyAlignment="1">
      <alignment horizontal="left" indent="1"/>
    </xf>
    <xf numFmtId="0" fontId="26" fillId="12" borderId="17" xfId="0" applyFont="1" applyFill="1" applyBorder="1" applyAlignment="1">
      <alignment horizontal="center" wrapText="1"/>
    </xf>
    <xf numFmtId="0" fontId="32" fillId="7" borderId="37" xfId="0" applyFont="1" applyFill="1" applyBorder="1" applyAlignment="1">
      <alignment horizontal="left" indent="1"/>
    </xf>
    <xf numFmtId="0" fontId="32" fillId="7" borderId="37" xfId="0" applyFont="1" applyFill="1" applyBorder="1"/>
    <xf numFmtId="0" fontId="32" fillId="7" borderId="37" xfId="1" applyFont="1" applyFill="1" applyBorder="1" applyAlignment="1">
      <alignment horizontal="left" indent="1"/>
    </xf>
    <xf numFmtId="0" fontId="26" fillId="14" borderId="18" xfId="0" applyFont="1" applyFill="1" applyBorder="1" applyAlignment="1">
      <alignment horizontal="center" wrapText="1"/>
    </xf>
    <xf numFmtId="0" fontId="57" fillId="7" borderId="17" xfId="1" applyFont="1" applyFill="1" applyAlignment="1">
      <alignment horizontal="center"/>
    </xf>
    <xf numFmtId="0" fontId="27" fillId="7" borderId="17" xfId="1" applyFont="1" applyFill="1"/>
    <xf numFmtId="0" fontId="18" fillId="7" borderId="55" xfId="1" applyFont="1" applyFill="1" applyBorder="1" applyAlignment="1">
      <alignment horizontal="center"/>
    </xf>
    <xf numFmtId="0" fontId="18" fillId="7" borderId="55" xfId="1" applyFont="1" applyFill="1" applyBorder="1"/>
    <xf numFmtId="0" fontId="23" fillId="12" borderId="17" xfId="1" applyFont="1" applyFill="1" applyAlignment="1">
      <alignment horizontal="center" wrapText="1"/>
    </xf>
    <xf numFmtId="0" fontId="13" fillId="12" borderId="17" xfId="1" applyFont="1" applyFill="1"/>
    <xf numFmtId="164" fontId="22" fillId="9" borderId="89" xfId="0" applyNumberFormat="1" applyFont="1" applyFill="1" applyBorder="1" applyAlignment="1">
      <alignment horizontal="center"/>
    </xf>
    <xf numFmtId="0" fontId="18" fillId="12" borderId="17" xfId="0" applyFont="1" applyFill="1" applyBorder="1" applyAlignment="1">
      <alignment horizontal="right" indent="2"/>
    </xf>
    <xf numFmtId="0" fontId="23" fillId="7" borderId="41" xfId="0" applyFont="1" applyFill="1" applyBorder="1" applyAlignment="1">
      <alignment horizontal="center"/>
    </xf>
    <xf numFmtId="0" fontId="25" fillId="7" borderId="42" xfId="0" applyFont="1" applyFill="1" applyBorder="1"/>
    <xf numFmtId="0" fontId="17" fillId="7" borderId="42" xfId="0" applyFont="1" applyFill="1" applyBorder="1" applyAlignment="1">
      <alignment horizontal="center"/>
    </xf>
    <xf numFmtId="0" fontId="17" fillId="7" borderId="36" xfId="0" applyFont="1" applyFill="1" applyBorder="1" applyAlignment="1">
      <alignment horizontal="center"/>
    </xf>
    <xf numFmtId="0" fontId="41" fillId="0" borderId="27" xfId="0" applyFont="1" applyBorder="1" applyAlignment="1">
      <alignment horizontal="left" indent="1"/>
    </xf>
    <xf numFmtId="0" fontId="45" fillId="0" borderId="27" xfId="0" applyFont="1" applyBorder="1" applyAlignment="1">
      <alignment horizontal="left" indent="1"/>
    </xf>
    <xf numFmtId="0" fontId="23" fillId="7" borderId="30" xfId="0" applyFont="1" applyFill="1" applyBorder="1"/>
    <xf numFmtId="0" fontId="18" fillId="7" borderId="33" xfId="0" applyFont="1" applyFill="1" applyBorder="1"/>
    <xf numFmtId="0" fontId="45" fillId="7" borderId="22" xfId="0" applyFont="1" applyFill="1" applyBorder="1" applyAlignment="1">
      <alignment horizontal="left" indent="1"/>
    </xf>
    <xf numFmtId="0" fontId="45" fillId="6" borderId="17" xfId="0" applyFont="1" applyFill="1" applyBorder="1" applyAlignment="1">
      <alignment horizontal="right"/>
    </xf>
    <xf numFmtId="0" fontId="45" fillId="7" borderId="30" xfId="1" applyFont="1" applyFill="1" applyBorder="1" applyAlignment="1">
      <alignment horizontal="left" indent="1"/>
    </xf>
    <xf numFmtId="0" fontId="18" fillId="12" borderId="51" xfId="1" applyFont="1" applyFill="1" applyBorder="1" applyAlignment="1">
      <alignment horizontal="center"/>
    </xf>
    <xf numFmtId="0" fontId="18" fillId="12" borderId="54" xfId="1" applyFont="1" applyFill="1" applyBorder="1" applyAlignment="1">
      <alignment horizontal="center"/>
    </xf>
    <xf numFmtId="0" fontId="18" fillId="12" borderId="48" xfId="1" applyFont="1" applyFill="1" applyBorder="1" applyAlignment="1">
      <alignment horizontal="center"/>
    </xf>
    <xf numFmtId="44" fontId="18" fillId="9" borderId="50" xfId="3" applyFont="1" applyFill="1" applyBorder="1"/>
    <xf numFmtId="44" fontId="18" fillId="9" borderId="53" xfId="3" applyFont="1" applyFill="1" applyBorder="1"/>
    <xf numFmtId="44" fontId="18" fillId="9" borderId="56" xfId="3" applyFont="1" applyFill="1" applyBorder="1"/>
    <xf numFmtId="0" fontId="17" fillId="7" borderId="31" xfId="0" applyFont="1" applyFill="1" applyBorder="1" applyAlignment="1">
      <alignment horizontal="center"/>
    </xf>
    <xf numFmtId="0" fontId="17" fillId="7" borderId="30" xfId="0" applyFont="1" applyFill="1" applyBorder="1" applyAlignment="1">
      <alignment horizontal="center"/>
    </xf>
    <xf numFmtId="0" fontId="23" fillId="7" borderId="31" xfId="1" applyFont="1" applyFill="1" applyBorder="1" applyAlignment="1">
      <alignment wrapText="1"/>
    </xf>
    <xf numFmtId="0" fontId="23" fillId="7" borderId="17" xfId="1" applyFont="1" applyFill="1" applyAlignment="1">
      <alignment horizontal="center" vertical="center"/>
    </xf>
    <xf numFmtId="0" fontId="23" fillId="7" borderId="17" xfId="1" applyFont="1" applyFill="1" applyAlignment="1">
      <alignment vertical="center"/>
    </xf>
    <xf numFmtId="0" fontId="23" fillId="10" borderId="17" xfId="1" applyFont="1" applyFill="1" applyAlignment="1">
      <alignment vertical="center"/>
    </xf>
    <xf numFmtId="0" fontId="18" fillId="7" borderId="30" xfId="1" applyFont="1" applyFill="1" applyBorder="1" applyAlignment="1">
      <alignment vertical="center"/>
    </xf>
    <xf numFmtId="0" fontId="23" fillId="7" borderId="31" xfId="1" applyFont="1" applyFill="1" applyBorder="1" applyAlignment="1">
      <alignment horizontal="center" vertical="center"/>
    </xf>
    <xf numFmtId="0" fontId="18" fillId="7" borderId="17" xfId="1" applyFont="1" applyFill="1" applyAlignment="1">
      <alignment horizontal="center" vertical="center"/>
    </xf>
    <xf numFmtId="0" fontId="23" fillId="10" borderId="17" xfId="1" applyFont="1" applyFill="1" applyAlignment="1">
      <alignment horizontal="center"/>
    </xf>
    <xf numFmtId="0" fontId="23" fillId="7" borderId="31" xfId="1" applyFont="1" applyFill="1" applyBorder="1" applyAlignment="1">
      <alignment horizontal="center"/>
    </xf>
    <xf numFmtId="0" fontId="30" fillId="7" borderId="17" xfId="1" applyFont="1" applyFill="1"/>
    <xf numFmtId="0" fontId="23" fillId="7" borderId="17" xfId="1" applyFont="1" applyFill="1" applyAlignment="1">
      <alignment horizontal="right"/>
    </xf>
    <xf numFmtId="0" fontId="18" fillId="12" borderId="37" xfId="1" applyFont="1" applyFill="1" applyBorder="1" applyAlignment="1">
      <alignment horizontal="center"/>
    </xf>
    <xf numFmtId="0" fontId="18" fillId="14" borderId="37" xfId="1" applyFont="1" applyFill="1" applyBorder="1" applyAlignment="1">
      <alignment horizontal="center" wrapText="1"/>
    </xf>
    <xf numFmtId="0" fontId="23" fillId="12" borderId="28" xfId="1" applyFont="1" applyFill="1" applyBorder="1" applyAlignment="1">
      <alignment horizontal="center"/>
    </xf>
    <xf numFmtId="0" fontId="23" fillId="12" borderId="32" xfId="1" applyFont="1" applyFill="1" applyBorder="1" applyAlignment="1">
      <alignment horizontal="center"/>
    </xf>
    <xf numFmtId="9" fontId="18" fillId="7" borderId="31" xfId="2" applyFont="1" applyFill="1" applyBorder="1"/>
    <xf numFmtId="9" fontId="18" fillId="7" borderId="34" xfId="2" applyFont="1" applyFill="1" applyBorder="1"/>
    <xf numFmtId="0" fontId="18" fillId="7" borderId="98" xfId="1" applyFont="1" applyFill="1" applyBorder="1"/>
    <xf numFmtId="0" fontId="58" fillId="7" borderId="30" xfId="1" applyFont="1" applyFill="1" applyBorder="1"/>
    <xf numFmtId="0" fontId="21" fillId="7" borderId="30" xfId="1" applyFont="1" applyFill="1" applyBorder="1"/>
    <xf numFmtId="0" fontId="21" fillId="7" borderId="32" xfId="1" applyFont="1" applyFill="1" applyBorder="1"/>
    <xf numFmtId="0" fontId="18" fillId="7" borderId="99" xfId="1" applyFont="1" applyFill="1" applyBorder="1"/>
    <xf numFmtId="0" fontId="58" fillId="7" borderId="98" xfId="1" applyFont="1" applyFill="1" applyBorder="1"/>
    <xf numFmtId="0" fontId="58" fillId="7" borderId="34" xfId="1" quotePrefix="1" applyFont="1" applyFill="1" applyBorder="1"/>
    <xf numFmtId="0" fontId="23" fillId="7" borderId="17" xfId="0" applyFont="1" applyFill="1" applyBorder="1" applyAlignment="1">
      <alignment horizontal="right"/>
    </xf>
    <xf numFmtId="0" fontId="23" fillId="7" borderId="0" xfId="0" applyFont="1" applyFill="1" applyAlignment="1">
      <alignment horizontal="right" indent="1"/>
    </xf>
    <xf numFmtId="0" fontId="18" fillId="7" borderId="5" xfId="0" applyFont="1" applyFill="1" applyBorder="1" applyAlignment="1">
      <alignment horizontal="left" vertical="center" indent="1"/>
    </xf>
    <xf numFmtId="0" fontId="18" fillId="7" borderId="9" xfId="0" applyFont="1" applyFill="1" applyBorder="1" applyAlignment="1">
      <alignment horizontal="left" vertical="center"/>
    </xf>
    <xf numFmtId="0" fontId="56" fillId="13" borderId="31" xfId="0" applyFont="1" applyFill="1" applyBorder="1" applyAlignment="1">
      <alignment horizontal="center"/>
    </xf>
    <xf numFmtId="0" fontId="25" fillId="7" borderId="29" xfId="0" applyFont="1" applyFill="1" applyBorder="1" applyAlignment="1">
      <alignment horizontal="right"/>
    </xf>
    <xf numFmtId="0" fontId="25" fillId="7" borderId="31" xfId="0" applyFont="1" applyFill="1" applyBorder="1" applyAlignment="1">
      <alignment horizontal="right"/>
    </xf>
    <xf numFmtId="0" fontId="23" fillId="12" borderId="34" xfId="1" applyFont="1" applyFill="1" applyBorder="1"/>
    <xf numFmtId="0" fontId="48" fillId="7" borderId="17" xfId="1" applyFont="1" applyFill="1" applyAlignment="1">
      <alignment horizontal="center" vertical="center"/>
    </xf>
    <xf numFmtId="0" fontId="26" fillId="14" borderId="17" xfId="0" applyFont="1" applyFill="1" applyBorder="1" applyAlignment="1">
      <alignment horizontal="center" wrapText="1"/>
    </xf>
    <xf numFmtId="0" fontId="61" fillId="0" borderId="17" xfId="1" applyFont="1" applyAlignment="1">
      <alignment horizontal="center"/>
    </xf>
    <xf numFmtId="0" fontId="61" fillId="0" borderId="17" xfId="1" applyFont="1"/>
    <xf numFmtId="0" fontId="62" fillId="0" borderId="0" xfId="0" applyFont="1"/>
    <xf numFmtId="0" fontId="58" fillId="7" borderId="17" xfId="1" applyFont="1" applyFill="1" applyAlignment="1">
      <alignment horizontal="left" vertical="center" indent="2"/>
    </xf>
    <xf numFmtId="0" fontId="30" fillId="7" borderId="17" xfId="1" applyFont="1" applyFill="1" applyAlignment="1">
      <alignment horizontal="left" indent="2"/>
    </xf>
    <xf numFmtId="0" fontId="23" fillId="12" borderId="27" xfId="1" applyFont="1" applyFill="1" applyBorder="1"/>
    <xf numFmtId="0" fontId="28" fillId="12" borderId="29" xfId="1" applyFont="1" applyFill="1" applyBorder="1"/>
    <xf numFmtId="0" fontId="23" fillId="12" borderId="32" xfId="1" applyFont="1" applyFill="1" applyBorder="1"/>
    <xf numFmtId="0" fontId="28" fillId="12" borderId="34" xfId="1" applyFont="1" applyFill="1" applyBorder="1"/>
    <xf numFmtId="0" fontId="18" fillId="7" borderId="30" xfId="1" applyFont="1" applyFill="1" applyBorder="1" applyAlignment="1">
      <alignment horizontal="center"/>
    </xf>
    <xf numFmtId="0" fontId="18" fillId="7" borderId="32" xfId="1" applyFont="1" applyFill="1" applyBorder="1" applyAlignment="1">
      <alignment horizontal="center"/>
    </xf>
    <xf numFmtId="0" fontId="18" fillId="7" borderId="27" xfId="1" applyFont="1" applyFill="1" applyBorder="1" applyAlignment="1">
      <alignment horizontal="center"/>
    </xf>
    <xf numFmtId="0" fontId="18" fillId="7" borderId="108" xfId="1" applyFont="1" applyFill="1" applyBorder="1" applyAlignment="1">
      <alignment horizontal="center"/>
    </xf>
    <xf numFmtId="0" fontId="18" fillId="7" borderId="39" xfId="1" applyFont="1" applyFill="1" applyBorder="1" applyAlignment="1">
      <alignment horizontal="center"/>
    </xf>
    <xf numFmtId="0" fontId="18" fillId="7" borderId="109" xfId="1" applyFont="1" applyFill="1" applyBorder="1" applyAlignment="1">
      <alignment horizontal="center"/>
    </xf>
    <xf numFmtId="0" fontId="18" fillId="7" borderId="57" xfId="1" applyFont="1" applyFill="1" applyBorder="1" applyAlignment="1">
      <alignment horizontal="left" indent="1"/>
    </xf>
    <xf numFmtId="0" fontId="18" fillId="7" borderId="110" xfId="1" applyFont="1" applyFill="1" applyBorder="1"/>
    <xf numFmtId="0" fontId="17" fillId="7" borderId="17" xfId="1" applyFont="1" applyFill="1"/>
    <xf numFmtId="0" fontId="17" fillId="7" borderId="17" xfId="1" applyFont="1" applyFill="1" applyAlignment="1">
      <alignment vertical="center"/>
    </xf>
    <xf numFmtId="0" fontId="18" fillId="12" borderId="17" xfId="1" applyFont="1" applyFill="1"/>
    <xf numFmtId="0" fontId="18" fillId="12" borderId="31" xfId="1" applyFont="1" applyFill="1" applyBorder="1"/>
    <xf numFmtId="168" fontId="18" fillId="7" borderId="17" xfId="1" applyNumberFormat="1" applyFont="1" applyFill="1"/>
    <xf numFmtId="0" fontId="58" fillId="7" borderId="17" xfId="1" quotePrefix="1" applyFont="1" applyFill="1"/>
    <xf numFmtId="0" fontId="18" fillId="14" borderId="17" xfId="1" applyFont="1" applyFill="1"/>
    <xf numFmtId="0" fontId="18" fillId="14" borderId="31" xfId="1" applyFont="1" applyFill="1" applyBorder="1"/>
    <xf numFmtId="0" fontId="23" fillId="14" borderId="32" xfId="1" applyFont="1" applyFill="1" applyBorder="1" applyAlignment="1">
      <alignment horizontal="center"/>
    </xf>
    <xf numFmtId="0" fontId="23" fillId="14" borderId="33" xfId="1" applyFont="1" applyFill="1" applyBorder="1" applyAlignment="1">
      <alignment horizontal="center"/>
    </xf>
    <xf numFmtId="0" fontId="23" fillId="14" borderId="34" xfId="1" applyFont="1" applyFill="1" applyBorder="1"/>
    <xf numFmtId="0" fontId="23" fillId="14" borderId="28" xfId="1" applyFont="1" applyFill="1" applyBorder="1" applyAlignment="1">
      <alignment horizontal="center"/>
    </xf>
    <xf numFmtId="0" fontId="23" fillId="14" borderId="18" xfId="1" applyFont="1" applyFill="1" applyBorder="1" applyAlignment="1">
      <alignment horizontal="left" wrapText="1"/>
    </xf>
    <xf numFmtId="0" fontId="23" fillId="14" borderId="18" xfId="1" applyFont="1" applyFill="1" applyBorder="1" applyAlignment="1">
      <alignment horizontal="center"/>
    </xf>
    <xf numFmtId="0" fontId="23" fillId="14" borderId="27" xfId="1" applyFont="1" applyFill="1" applyBorder="1"/>
    <xf numFmtId="0" fontId="28" fillId="14" borderId="29" xfId="1" applyFont="1" applyFill="1" applyBorder="1"/>
    <xf numFmtId="0" fontId="23" fillId="14" borderId="32" xfId="1" applyFont="1" applyFill="1" applyBorder="1"/>
    <xf numFmtId="0" fontId="28" fillId="14" borderId="34" xfId="1" applyFont="1" applyFill="1" applyBorder="1"/>
    <xf numFmtId="0" fontId="18" fillId="7" borderId="111" xfId="1" applyFont="1" applyFill="1" applyBorder="1"/>
    <xf numFmtId="0" fontId="58" fillId="7" borderId="33" xfId="1" applyFont="1" applyFill="1" applyBorder="1" applyAlignment="1">
      <alignment horizontal="left" vertical="center" indent="2"/>
    </xf>
    <xf numFmtId="0" fontId="37" fillId="7" borderId="30" xfId="0" applyFont="1" applyFill="1" applyBorder="1" applyAlignment="1">
      <alignment horizontal="center"/>
    </xf>
    <xf numFmtId="0" fontId="40" fillId="7" borderId="17" xfId="0" applyFont="1" applyFill="1" applyBorder="1"/>
    <xf numFmtId="0" fontId="40" fillId="7" borderId="31" xfId="0" applyFont="1" applyFill="1" applyBorder="1"/>
    <xf numFmtId="0" fontId="17" fillId="7" borderId="30" xfId="0" applyFont="1" applyFill="1" applyBorder="1" applyAlignment="1">
      <alignment horizontal="center"/>
    </xf>
    <xf numFmtId="0" fontId="18" fillId="7" borderId="17" xfId="0" applyFont="1" applyFill="1" applyBorder="1"/>
    <xf numFmtId="0" fontId="19" fillId="7" borderId="31" xfId="0" applyFont="1" applyFill="1" applyBorder="1"/>
    <xf numFmtId="0" fontId="38" fillId="7" borderId="30" xfId="0" applyFont="1" applyFill="1" applyBorder="1" applyAlignment="1">
      <alignment horizontal="center"/>
    </xf>
    <xf numFmtId="0" fontId="39" fillId="7" borderId="17" xfId="0" applyFont="1" applyFill="1" applyBorder="1"/>
    <xf numFmtId="0" fontId="39" fillId="7" borderId="31" xfId="0" applyFont="1" applyFill="1" applyBorder="1"/>
    <xf numFmtId="0" fontId="59" fillId="7" borderId="2" xfId="0" applyFont="1" applyFill="1" applyBorder="1" applyAlignment="1">
      <alignment vertical="center"/>
    </xf>
    <xf numFmtId="0" fontId="19" fillId="7" borderId="3" xfId="0" applyFont="1" applyFill="1" applyBorder="1"/>
    <xf numFmtId="0" fontId="19" fillId="7" borderId="4" xfId="0" applyFont="1" applyFill="1" applyBorder="1"/>
    <xf numFmtId="0" fontId="18" fillId="7" borderId="11" xfId="0" applyFont="1" applyFill="1" applyBorder="1" applyAlignment="1">
      <alignment horizontal="left" vertical="center" wrapText="1" indent="1"/>
    </xf>
    <xf numFmtId="0" fontId="18" fillId="7" borderId="12" xfId="0" applyFont="1" applyFill="1" applyBorder="1" applyAlignment="1">
      <alignment horizontal="left" vertical="center" wrapText="1" indent="1"/>
    </xf>
    <xf numFmtId="0" fontId="18" fillId="7" borderId="11" xfId="0" applyFont="1" applyFill="1" applyBorder="1" applyAlignment="1">
      <alignment horizontal="left" vertical="center" indent="1"/>
    </xf>
    <xf numFmtId="0" fontId="19" fillId="7" borderId="12" xfId="0" applyFont="1" applyFill="1" applyBorder="1" applyAlignment="1">
      <alignment indent="1"/>
    </xf>
    <xf numFmtId="0" fontId="19" fillId="7" borderId="5" xfId="0" applyFont="1" applyFill="1" applyBorder="1" applyAlignment="1">
      <alignment indent="1"/>
    </xf>
    <xf numFmtId="0" fontId="19" fillId="7" borderId="6" xfId="0" applyFont="1" applyFill="1" applyBorder="1" applyAlignment="1">
      <alignment indent="1"/>
    </xf>
    <xf numFmtId="0" fontId="19" fillId="7" borderId="2" xfId="0" applyFont="1" applyFill="1" applyBorder="1" applyAlignment="1">
      <alignment vertical="center"/>
    </xf>
    <xf numFmtId="0" fontId="19" fillId="7" borderId="2" xfId="0" applyFont="1" applyFill="1" applyBorder="1" applyAlignment="1">
      <alignment horizontal="left" vertical="center"/>
    </xf>
    <xf numFmtId="0" fontId="30" fillId="7" borderId="11" xfId="0" applyFont="1" applyFill="1" applyBorder="1" applyAlignment="1">
      <alignment vertical="center"/>
    </xf>
    <xf numFmtId="0" fontId="30" fillId="7" borderId="1" xfId="0" applyFont="1" applyFill="1" applyBorder="1"/>
    <xf numFmtId="0" fontId="30" fillId="7" borderId="12" xfId="0" applyFont="1" applyFill="1" applyBorder="1"/>
    <xf numFmtId="0" fontId="30" fillId="7" borderId="5" xfId="0" applyFont="1" applyFill="1" applyBorder="1" applyAlignment="1">
      <alignment vertical="center"/>
    </xf>
    <xf numFmtId="0" fontId="30" fillId="7" borderId="9" xfId="0" applyFont="1" applyFill="1" applyBorder="1"/>
    <xf numFmtId="0" fontId="30" fillId="7" borderId="6" xfId="0" applyFont="1" applyFill="1" applyBorder="1"/>
    <xf numFmtId="0" fontId="30" fillId="7" borderId="5" xfId="0" applyFont="1" applyFill="1" applyBorder="1" applyAlignment="1">
      <alignment horizontal="left" vertical="center"/>
    </xf>
    <xf numFmtId="0" fontId="30" fillId="7" borderId="2" xfId="0" applyFont="1" applyFill="1" applyBorder="1" applyAlignment="1">
      <alignment vertical="center"/>
    </xf>
    <xf numFmtId="0" fontId="30" fillId="7" borderId="3" xfId="0" applyFont="1" applyFill="1" applyBorder="1"/>
    <xf numFmtId="0" fontId="30" fillId="7" borderId="4" xfId="0" applyFont="1" applyFill="1" applyBorder="1"/>
    <xf numFmtId="0" fontId="19" fillId="7" borderId="5" xfId="0" applyFont="1" applyFill="1" applyBorder="1" applyAlignment="1">
      <alignment vertical="center"/>
    </xf>
    <xf numFmtId="0" fontId="19" fillId="7" borderId="9" xfId="0" applyFont="1" applyFill="1" applyBorder="1"/>
    <xf numFmtId="0" fontId="19" fillId="7" borderId="6" xfId="0" applyFont="1" applyFill="1" applyBorder="1"/>
    <xf numFmtId="0" fontId="23" fillId="12" borderId="101" xfId="0" applyFont="1" applyFill="1" applyBorder="1" applyAlignment="1">
      <alignment horizontal="left" vertical="center"/>
    </xf>
    <xf numFmtId="0" fontId="23" fillId="12" borderId="102" xfId="0" applyFont="1" applyFill="1" applyBorder="1" applyAlignment="1">
      <alignment horizontal="left" vertical="center"/>
    </xf>
    <xf numFmtId="0" fontId="23" fillId="12" borderId="103" xfId="0" applyFont="1" applyFill="1" applyBorder="1" applyAlignment="1">
      <alignment horizontal="left" vertical="center"/>
    </xf>
    <xf numFmtId="0" fontId="38" fillId="7" borderId="22" xfId="0" applyFont="1" applyFill="1" applyBorder="1" applyAlignment="1">
      <alignment horizontal="center"/>
    </xf>
    <xf numFmtId="0" fontId="39" fillId="7" borderId="23" xfId="0" applyFont="1" applyFill="1" applyBorder="1"/>
    <xf numFmtId="0" fontId="30" fillId="7" borderId="7" xfId="0" applyFont="1" applyFill="1" applyBorder="1" applyAlignment="1">
      <alignment vertical="center"/>
    </xf>
    <xf numFmtId="0" fontId="30" fillId="7" borderId="17" xfId="0" applyFont="1" applyFill="1" applyBorder="1"/>
    <xf numFmtId="0" fontId="30" fillId="7" borderId="8" xfId="0" applyFont="1" applyFill="1" applyBorder="1"/>
    <xf numFmtId="0" fontId="19" fillId="7" borderId="1" xfId="0" applyFont="1" applyFill="1" applyBorder="1" applyAlignment="1">
      <alignment indent="1"/>
    </xf>
    <xf numFmtId="0" fontId="19" fillId="7" borderId="9" xfId="0" applyFont="1" applyFill="1" applyBorder="1" applyAlignment="1">
      <alignment indent="1"/>
    </xf>
    <xf numFmtId="0" fontId="23" fillId="12" borderId="100" xfId="0" applyFont="1" applyFill="1" applyBorder="1" applyAlignment="1">
      <alignment horizontal="left"/>
    </xf>
    <xf numFmtId="0" fontId="23" fillId="12" borderId="82" xfId="0" applyFont="1" applyFill="1" applyBorder="1" applyAlignment="1">
      <alignment horizontal="left"/>
    </xf>
    <xf numFmtId="0" fontId="23" fillId="12" borderId="104" xfId="0" applyFont="1" applyFill="1" applyBorder="1" applyAlignment="1">
      <alignment horizontal="left"/>
    </xf>
    <xf numFmtId="0" fontId="36" fillId="7" borderId="9" xfId="0" applyFont="1" applyFill="1" applyBorder="1"/>
    <xf numFmtId="0" fontId="46" fillId="7" borderId="9" xfId="0" applyFont="1" applyFill="1" applyBorder="1"/>
    <xf numFmtId="0" fontId="37" fillId="7" borderId="22" xfId="0" applyFont="1" applyFill="1" applyBorder="1" applyAlignment="1">
      <alignment horizontal="center"/>
    </xf>
    <xf numFmtId="0" fontId="40" fillId="7" borderId="23" xfId="0" applyFont="1" applyFill="1" applyBorder="1"/>
    <xf numFmtId="0" fontId="16" fillId="7" borderId="17" xfId="0" applyFont="1" applyFill="1" applyBorder="1" applyAlignment="1">
      <alignment horizontal="center"/>
    </xf>
    <xf numFmtId="0" fontId="16" fillId="7" borderId="23" xfId="0" applyFont="1" applyFill="1" applyBorder="1" applyAlignment="1">
      <alignment horizontal="center"/>
    </xf>
    <xf numFmtId="0" fontId="7" fillId="7" borderId="22" xfId="0" applyFont="1" applyFill="1" applyBorder="1" applyAlignment="1">
      <alignment horizontal="center"/>
    </xf>
    <xf numFmtId="0" fontId="3" fillId="7" borderId="17" xfId="0" applyFont="1" applyFill="1" applyBorder="1"/>
    <xf numFmtId="0" fontId="4" fillId="7" borderId="23" xfId="0" applyFont="1" applyFill="1" applyBorder="1"/>
    <xf numFmtId="0" fontId="30" fillId="7" borderId="9" xfId="0" applyFont="1" applyFill="1" applyBorder="1" applyAlignment="1">
      <alignment horizontal="center"/>
    </xf>
    <xf numFmtId="0" fontId="21" fillId="7" borderId="17" xfId="0" applyFont="1" applyFill="1" applyBorder="1" applyAlignment="1">
      <alignment horizontal="left" wrapText="1" indent="1"/>
    </xf>
    <xf numFmtId="0" fontId="21" fillId="7" borderId="17" xfId="0" applyFont="1" applyFill="1" applyBorder="1" applyAlignment="1">
      <alignment horizontal="left" indent="1"/>
    </xf>
    <xf numFmtId="0" fontId="35" fillId="7" borderId="9" xfId="0" applyFont="1" applyFill="1" applyBorder="1" applyAlignment="1">
      <alignment horizontal="center"/>
    </xf>
    <xf numFmtId="14" fontId="35" fillId="7" borderId="9" xfId="0" applyNumberFormat="1" applyFont="1" applyFill="1" applyBorder="1" applyAlignment="1">
      <alignment horizontal="center"/>
    </xf>
    <xf numFmtId="0" fontId="30" fillId="7" borderId="11" xfId="0" applyFont="1" applyFill="1" applyBorder="1" applyAlignment="1">
      <alignment horizontal="left" vertical="top" wrapText="1"/>
    </xf>
    <xf numFmtId="0" fontId="30" fillId="7" borderId="7" xfId="0" applyFont="1" applyFill="1" applyBorder="1"/>
    <xf numFmtId="0" fontId="30" fillId="7" borderId="5" xfId="0" applyFont="1" applyFill="1" applyBorder="1"/>
    <xf numFmtId="0" fontId="4" fillId="7" borderId="9" xfId="0" applyFont="1" applyFill="1" applyBorder="1" applyAlignment="1">
      <alignment horizontal="left"/>
    </xf>
    <xf numFmtId="0" fontId="37" fillId="7" borderId="17" xfId="0" applyFont="1" applyFill="1" applyBorder="1" applyAlignment="1">
      <alignment horizontal="center"/>
    </xf>
    <xf numFmtId="0" fontId="37" fillId="7" borderId="31" xfId="0" applyFont="1" applyFill="1" applyBorder="1" applyAlignment="1">
      <alignment horizontal="center"/>
    </xf>
    <xf numFmtId="0" fontId="27" fillId="7" borderId="17" xfId="1" applyFont="1" applyFill="1" applyAlignment="1">
      <alignment horizontal="center"/>
    </xf>
    <xf numFmtId="49" fontId="18" fillId="7" borderId="2" xfId="1" applyNumberFormat="1" applyFont="1" applyFill="1" applyBorder="1" applyAlignment="1">
      <alignment horizontal="left"/>
    </xf>
    <xf numFmtId="49" fontId="18" fillId="7" borderId="3" xfId="1" applyNumberFormat="1" applyFont="1" applyFill="1" applyBorder="1" applyAlignment="1">
      <alignment horizontal="left"/>
    </xf>
    <xf numFmtId="49" fontId="18" fillId="7" borderId="60" xfId="1" applyNumberFormat="1" applyFont="1" applyFill="1" applyBorder="1" applyAlignment="1">
      <alignment horizontal="left"/>
    </xf>
    <xf numFmtId="0" fontId="43" fillId="7" borderId="30" xfId="0" applyFont="1" applyFill="1" applyBorder="1" applyAlignment="1">
      <alignment horizontal="center" vertical="center"/>
    </xf>
    <xf numFmtId="0" fontId="43" fillId="7" borderId="17" xfId="0" applyFont="1" applyFill="1" applyBorder="1" applyAlignment="1">
      <alignment horizontal="center" vertical="center"/>
    </xf>
    <xf numFmtId="0" fontId="43" fillId="7" borderId="31" xfId="0" applyFont="1" applyFill="1" applyBorder="1" applyAlignment="1">
      <alignment horizontal="center" vertical="center"/>
    </xf>
    <xf numFmtId="0" fontId="18" fillId="7" borderId="7" xfId="1" applyFont="1" applyFill="1" applyBorder="1" applyAlignment="1">
      <alignment horizontal="left"/>
    </xf>
    <xf numFmtId="0" fontId="18" fillId="7" borderId="39" xfId="1" applyFont="1" applyFill="1" applyBorder="1" applyAlignment="1">
      <alignment horizontal="left"/>
    </xf>
    <xf numFmtId="0" fontId="18" fillId="7" borderId="10" xfId="1" applyFont="1" applyFill="1" applyBorder="1" applyAlignment="1">
      <alignment horizontal="left"/>
    </xf>
    <xf numFmtId="0" fontId="23" fillId="12" borderId="18" xfId="1" applyFont="1" applyFill="1" applyBorder="1" applyAlignment="1">
      <alignment wrapText="1"/>
    </xf>
    <xf numFmtId="0" fontId="18" fillId="7" borderId="5" xfId="1" applyFont="1" applyFill="1" applyBorder="1" applyAlignment="1">
      <alignment horizontal="left"/>
    </xf>
    <xf numFmtId="0" fontId="18" fillId="7" borderId="6" xfId="1" applyFont="1" applyFill="1" applyBorder="1" applyAlignment="1">
      <alignment horizontal="left"/>
    </xf>
    <xf numFmtId="0" fontId="18" fillId="7" borderId="2" xfId="1" applyFont="1" applyFill="1" applyBorder="1" applyAlignment="1">
      <alignment horizontal="left"/>
    </xf>
    <xf numFmtId="0" fontId="18" fillId="7" borderId="4" xfId="1" applyFont="1" applyFill="1" applyBorder="1" applyAlignment="1">
      <alignment horizontal="left"/>
    </xf>
    <xf numFmtId="0" fontId="37" fillId="7" borderId="30" xfId="0" applyFont="1" applyFill="1" applyBorder="1" applyAlignment="1">
      <alignment horizontal="center" vertical="center"/>
    </xf>
    <xf numFmtId="0" fontId="37" fillId="7" borderId="17" xfId="0" applyFont="1" applyFill="1" applyBorder="1" applyAlignment="1">
      <alignment horizontal="center" vertical="center"/>
    </xf>
    <xf numFmtId="0" fontId="37" fillId="7" borderId="31" xfId="0" applyFont="1" applyFill="1" applyBorder="1" applyAlignment="1">
      <alignment horizontal="center" vertical="center"/>
    </xf>
    <xf numFmtId="49" fontId="18" fillId="7" borderId="57" xfId="1" applyNumberFormat="1" applyFont="1" applyFill="1" applyBorder="1" applyAlignment="1">
      <alignment horizontal="left"/>
    </xf>
    <xf numFmtId="49" fontId="18" fillId="7" borderId="58" xfId="1" applyNumberFormat="1" applyFont="1" applyFill="1" applyBorder="1" applyAlignment="1">
      <alignment horizontal="left"/>
    </xf>
    <xf numFmtId="49" fontId="18" fillId="7" borderId="59" xfId="1" applyNumberFormat="1" applyFont="1" applyFill="1" applyBorder="1" applyAlignment="1">
      <alignment horizontal="left"/>
    </xf>
    <xf numFmtId="49" fontId="18" fillId="7" borderId="43" xfId="1" applyNumberFormat="1" applyFont="1" applyFill="1" applyBorder="1" applyAlignment="1">
      <alignment horizontal="left"/>
    </xf>
    <xf numFmtId="49" fontId="18" fillId="7" borderId="61" xfId="1" applyNumberFormat="1" applyFont="1" applyFill="1" applyBorder="1" applyAlignment="1">
      <alignment horizontal="left"/>
    </xf>
    <xf numFmtId="49" fontId="18" fillId="7" borderId="62" xfId="1" applyNumberFormat="1" applyFont="1" applyFill="1" applyBorder="1" applyAlignment="1">
      <alignment horizontal="left"/>
    </xf>
    <xf numFmtId="0" fontId="23" fillId="12" borderId="18" xfId="1" applyFont="1" applyFill="1" applyBorder="1" applyAlignment="1">
      <alignment horizontal="left" wrapText="1"/>
    </xf>
    <xf numFmtId="0" fontId="17" fillId="7" borderId="17" xfId="1" applyFont="1" applyFill="1" applyAlignment="1">
      <alignment horizontal="center"/>
    </xf>
    <xf numFmtId="0" fontId="17" fillId="7" borderId="17" xfId="1" applyFont="1" applyFill="1" applyAlignment="1">
      <alignment horizontal="center" vertical="center"/>
    </xf>
    <xf numFmtId="49" fontId="2" fillId="7" borderId="10" xfId="1" applyNumberFormat="1" applyFont="1" applyFill="1" applyBorder="1" applyAlignment="1">
      <alignment horizontal="left"/>
    </xf>
    <xf numFmtId="0" fontId="7" fillId="12" borderId="17" xfId="1" applyFont="1" applyFill="1" applyAlignment="1">
      <alignment horizontal="left"/>
    </xf>
    <xf numFmtId="0" fontId="37" fillId="7" borderId="47" xfId="0" applyFont="1" applyFill="1" applyBorder="1" applyAlignment="1">
      <alignment horizontal="center"/>
    </xf>
    <xf numFmtId="0" fontId="32" fillId="7" borderId="17" xfId="0" applyFont="1" applyFill="1" applyBorder="1" applyAlignment="1">
      <alignment horizontal="left" vertical="top" wrapText="1"/>
    </xf>
    <xf numFmtId="0" fontId="32" fillId="7" borderId="17" xfId="0" applyFont="1" applyFill="1" applyBorder="1" applyAlignment="1">
      <alignment vertical="top" wrapText="1"/>
    </xf>
    <xf numFmtId="0" fontId="27" fillId="7" borderId="17" xfId="1" applyFont="1" applyFill="1" applyAlignment="1">
      <alignment horizontal="center" vertical="center"/>
    </xf>
    <xf numFmtId="0" fontId="48" fillId="7" borderId="17" xfId="1" applyFont="1" applyFill="1" applyAlignment="1">
      <alignment horizontal="center" vertical="center"/>
    </xf>
    <xf numFmtId="0" fontId="23" fillId="12" borderId="17" xfId="1" applyFont="1" applyFill="1" applyAlignment="1">
      <alignment horizontal="center" wrapText="1"/>
    </xf>
    <xf numFmtId="0" fontId="23" fillId="12" borderId="33" xfId="1" applyFont="1" applyFill="1" applyBorder="1" applyAlignment="1">
      <alignment horizontal="center" wrapText="1"/>
    </xf>
    <xf numFmtId="0" fontId="37" fillId="7" borderId="23" xfId="0" applyFont="1" applyFill="1" applyBorder="1" applyAlignment="1">
      <alignment horizontal="center"/>
    </xf>
    <xf numFmtId="0" fontId="18" fillId="7" borderId="17" xfId="1" applyFont="1" applyFill="1" applyAlignment="1">
      <alignment horizontal="left"/>
    </xf>
    <xf numFmtId="0" fontId="37" fillId="7" borderId="20" xfId="1" applyFont="1" applyFill="1" applyBorder="1" applyAlignment="1">
      <alignment horizontal="center"/>
    </xf>
    <xf numFmtId="0" fontId="21" fillId="7" borderId="17" xfId="1" applyFont="1" applyFill="1" applyAlignment="1">
      <alignment horizontal="left" indent="1"/>
    </xf>
    <xf numFmtId="0" fontId="37" fillId="7" borderId="18" xfId="1" applyFont="1" applyFill="1" applyBorder="1" applyAlignment="1">
      <alignment horizontal="center" vertical="center"/>
    </xf>
    <xf numFmtId="0" fontId="18" fillId="7" borderId="17" xfId="1" applyFont="1" applyFill="1"/>
    <xf numFmtId="0" fontId="30" fillId="7" borderId="112" xfId="1" applyFont="1" applyFill="1" applyBorder="1" applyAlignment="1">
      <alignment horizontal="center"/>
    </xf>
    <xf numFmtId="0" fontId="30" fillId="7" borderId="113" xfId="1" applyFont="1" applyFill="1" applyBorder="1" applyAlignment="1">
      <alignment horizontal="center"/>
    </xf>
    <xf numFmtId="0" fontId="6" fillId="7" borderId="17" xfId="1" applyFont="1" applyFill="1" applyAlignment="1">
      <alignment horizontal="center"/>
    </xf>
    <xf numFmtId="0" fontId="23" fillId="7" borderId="17" xfId="1" applyFont="1" applyFill="1" applyAlignment="1">
      <alignment horizontal="center"/>
    </xf>
    <xf numFmtId="0" fontId="37" fillId="7" borderId="17" xfId="1" applyFont="1" applyFill="1" applyAlignment="1">
      <alignment horizontal="center"/>
    </xf>
    <xf numFmtId="0" fontId="16" fillId="7" borderId="17" xfId="1" applyFont="1" applyFill="1" applyAlignment="1">
      <alignment horizontal="center"/>
    </xf>
    <xf numFmtId="0" fontId="23" fillId="12" borderId="30" xfId="1" applyFont="1" applyFill="1" applyBorder="1" applyAlignment="1">
      <alignment horizontal="center"/>
    </xf>
    <xf numFmtId="0" fontId="23" fillId="12" borderId="17" xfId="1" applyFont="1" applyFill="1" applyAlignment="1">
      <alignment horizontal="center"/>
    </xf>
    <xf numFmtId="0" fontId="30" fillId="7" borderId="17" xfId="1" applyFont="1" applyFill="1" applyAlignment="1">
      <alignment horizontal="center"/>
    </xf>
    <xf numFmtId="0" fontId="23" fillId="12" borderId="29" xfId="1" applyFont="1" applyFill="1" applyBorder="1" applyAlignment="1">
      <alignment horizontal="center" wrapText="1"/>
    </xf>
    <xf numFmtId="0" fontId="23" fillId="12" borderId="97" xfId="1" applyFont="1" applyFill="1" applyBorder="1" applyAlignment="1">
      <alignment horizontal="center" wrapText="1"/>
    </xf>
    <xf numFmtId="0" fontId="6" fillId="12" borderId="105" xfId="1" applyFont="1" applyFill="1" applyBorder="1" applyAlignment="1">
      <alignment horizontal="center"/>
    </xf>
    <xf numFmtId="0" fontId="23" fillId="12" borderId="106" xfId="1" applyFont="1" applyFill="1" applyBorder="1" applyAlignment="1">
      <alignment horizontal="center"/>
    </xf>
    <xf numFmtId="0" fontId="23" fillId="12" borderId="107" xfId="1" applyFont="1" applyFill="1" applyBorder="1" applyAlignment="1">
      <alignment horizontal="center"/>
    </xf>
    <xf numFmtId="0" fontId="61" fillId="0" borderId="17" xfId="1" applyFont="1" applyAlignment="1">
      <alignment horizontal="center"/>
    </xf>
    <xf numFmtId="0" fontId="18" fillId="7" borderId="33" xfId="1" applyFont="1" applyFill="1" applyBorder="1"/>
    <xf numFmtId="0" fontId="37" fillId="7" borderId="17" xfId="1" applyFont="1" applyFill="1" applyAlignment="1">
      <alignment horizontal="center" vertical="center"/>
    </xf>
    <xf numFmtId="0" fontId="32" fillId="12" borderId="106" xfId="1" applyFont="1" applyFill="1" applyBorder="1" applyAlignment="1">
      <alignment horizontal="left" wrapText="1" indent="1"/>
    </xf>
    <xf numFmtId="0" fontId="18" fillId="12" borderId="106" xfId="1" applyFont="1" applyFill="1" applyBorder="1" applyAlignment="1">
      <alignment horizontal="left" wrapText="1" indent="1"/>
    </xf>
    <xf numFmtId="0" fontId="18" fillId="12" borderId="107" xfId="1" applyFont="1" applyFill="1" applyBorder="1" applyAlignment="1">
      <alignment horizontal="left" wrapText="1" indent="1"/>
    </xf>
    <xf numFmtId="171" fontId="60" fillId="7" borderId="105" xfId="1" applyNumberFormat="1" applyFont="1" applyFill="1" applyBorder="1" applyAlignment="1">
      <alignment horizontal="center"/>
    </xf>
    <xf numFmtId="171" fontId="60" fillId="7" borderId="106" xfId="1" applyNumberFormat="1" applyFont="1" applyFill="1" applyBorder="1" applyAlignment="1">
      <alignment horizontal="center"/>
    </xf>
    <xf numFmtId="0" fontId="37" fillId="7" borderId="31" xfId="1" applyFont="1" applyFill="1" applyBorder="1" applyAlignment="1">
      <alignment horizontal="center"/>
    </xf>
    <xf numFmtId="0" fontId="37" fillId="7" borderId="33" xfId="1" applyFont="1" applyFill="1" applyBorder="1" applyAlignment="1">
      <alignment horizontal="center" vertical="center"/>
    </xf>
    <xf numFmtId="0" fontId="23" fillId="7" borderId="17" xfId="1" applyFont="1" applyFill="1" applyAlignment="1">
      <alignment horizontal="center" vertical="center"/>
    </xf>
    <xf numFmtId="0" fontId="23" fillId="12" borderId="27" xfId="1" applyFont="1" applyFill="1" applyBorder="1" applyAlignment="1">
      <alignment horizontal="center"/>
    </xf>
    <xf numFmtId="0" fontId="23" fillId="12" borderId="28" xfId="1" applyFont="1" applyFill="1" applyBorder="1" applyAlignment="1">
      <alignment horizontal="center"/>
    </xf>
    <xf numFmtId="0" fontId="23" fillId="12" borderId="105" xfId="1" applyFont="1" applyFill="1" applyBorder="1" applyAlignment="1">
      <alignment horizontal="center"/>
    </xf>
    <xf numFmtId="0" fontId="6" fillId="12" borderId="106" xfId="1" applyFont="1" applyFill="1" applyBorder="1" applyAlignment="1">
      <alignment horizontal="center"/>
    </xf>
    <xf numFmtId="0" fontId="6" fillId="12" borderId="107" xfId="1" applyFont="1" applyFill="1" applyBorder="1" applyAlignment="1">
      <alignment horizontal="center"/>
    </xf>
    <xf numFmtId="0" fontId="6" fillId="14" borderId="105" xfId="1" applyFont="1" applyFill="1" applyBorder="1" applyAlignment="1">
      <alignment horizontal="center"/>
    </xf>
    <xf numFmtId="0" fontId="23" fillId="14" borderId="106" xfId="1" applyFont="1" applyFill="1" applyBorder="1" applyAlignment="1">
      <alignment horizontal="center"/>
    </xf>
    <xf numFmtId="0" fontId="23" fillId="14" borderId="107" xfId="1" applyFont="1" applyFill="1" applyBorder="1" applyAlignment="1">
      <alignment horizontal="center"/>
    </xf>
    <xf numFmtId="0" fontId="6" fillId="14" borderId="106" xfId="1" applyFont="1" applyFill="1" applyBorder="1" applyAlignment="1">
      <alignment horizontal="center"/>
    </xf>
    <xf numFmtId="0" fontId="6" fillId="14" borderId="107" xfId="1" applyFont="1" applyFill="1" applyBorder="1" applyAlignment="1">
      <alignment horizontal="center"/>
    </xf>
    <xf numFmtId="0" fontId="23" fillId="14" borderId="30" xfId="1" applyFont="1" applyFill="1" applyBorder="1" applyAlignment="1">
      <alignment horizontal="center"/>
    </xf>
    <xf numFmtId="0" fontId="23" fillId="14" borderId="17" xfId="1" applyFont="1" applyFill="1" applyAlignment="1">
      <alignment horizontal="center"/>
    </xf>
    <xf numFmtId="0" fontId="23" fillId="14" borderId="27" xfId="1" applyFont="1" applyFill="1" applyBorder="1" applyAlignment="1">
      <alignment horizontal="center"/>
    </xf>
    <xf numFmtId="0" fontId="23" fillId="14" borderId="28" xfId="1" applyFont="1" applyFill="1" applyBorder="1" applyAlignment="1">
      <alignment horizontal="center"/>
    </xf>
    <xf numFmtId="0" fontId="23" fillId="14" borderId="29" xfId="1" applyFont="1" applyFill="1" applyBorder="1" applyAlignment="1">
      <alignment horizontal="center" wrapText="1"/>
    </xf>
    <xf numFmtId="0" fontId="23" fillId="14" borderId="97" xfId="1" applyFont="1" applyFill="1" applyBorder="1" applyAlignment="1">
      <alignment horizontal="center" wrapText="1"/>
    </xf>
    <xf numFmtId="0" fontId="23" fillId="14" borderId="33" xfId="1" applyFont="1" applyFill="1" applyBorder="1" applyAlignment="1">
      <alignment horizontal="left"/>
    </xf>
    <xf numFmtId="0" fontId="21" fillId="7" borderId="17" xfId="1" applyFont="1" applyFill="1" applyAlignment="1">
      <alignment horizontal="right" wrapText="1"/>
    </xf>
    <xf numFmtId="0" fontId="21" fillId="7" borderId="33" xfId="1" applyFont="1" applyFill="1" applyBorder="1" applyAlignment="1">
      <alignment horizontal="right" wrapText="1"/>
    </xf>
    <xf numFmtId="0" fontId="58" fillId="7" borderId="17" xfId="1" applyFont="1" applyFill="1" applyAlignment="1">
      <alignment horizontal="center"/>
    </xf>
    <xf numFmtId="0" fontId="23" fillId="12" borderId="33" xfId="1" applyFont="1" applyFill="1" applyBorder="1" applyAlignment="1">
      <alignment horizontal="left"/>
    </xf>
    <xf numFmtId="0" fontId="18" fillId="12" borderId="37" xfId="0" applyFont="1" applyFill="1" applyBorder="1" applyAlignment="1">
      <alignment horizontal="center" vertical="center" wrapText="1"/>
    </xf>
    <xf numFmtId="0" fontId="18" fillId="0" borderId="17" xfId="0" applyFont="1" applyBorder="1" applyAlignment="1">
      <alignment horizontal="left" wrapText="1"/>
    </xf>
    <xf numFmtId="0" fontId="17" fillId="0" borderId="17" xfId="0" applyFont="1" applyBorder="1" applyAlignment="1">
      <alignment horizontal="center"/>
    </xf>
    <xf numFmtId="0" fontId="54" fillId="7" borderId="91" xfId="0" applyFont="1" applyFill="1" applyBorder="1" applyAlignment="1">
      <alignment horizontal="left" vertical="center" wrapText="1"/>
    </xf>
    <xf numFmtId="0" fontId="54" fillId="7" borderId="92" xfId="0" applyFont="1" applyFill="1" applyBorder="1" applyAlignment="1">
      <alignment horizontal="left" vertical="center" wrapText="1"/>
    </xf>
    <xf numFmtId="0" fontId="54" fillId="7" borderId="93" xfId="0" applyFont="1" applyFill="1" applyBorder="1" applyAlignment="1">
      <alignment horizontal="left" vertical="center" wrapText="1"/>
    </xf>
    <xf numFmtId="0" fontId="54" fillId="7" borderId="88" xfId="0" applyFont="1" applyFill="1" applyBorder="1" applyAlignment="1">
      <alignment horizontal="left" vertical="center" wrapText="1"/>
    </xf>
    <xf numFmtId="0" fontId="54" fillId="7" borderId="17" xfId="0" applyFont="1" applyFill="1" applyBorder="1" applyAlignment="1">
      <alignment horizontal="left" vertical="center" wrapText="1"/>
    </xf>
    <xf numFmtId="0" fontId="54" fillId="7" borderId="39" xfId="0" applyFont="1" applyFill="1" applyBorder="1" applyAlignment="1">
      <alignment horizontal="left" vertical="center" wrapText="1"/>
    </xf>
    <xf numFmtId="0" fontId="54" fillId="7" borderId="94" xfId="0" applyFont="1" applyFill="1" applyBorder="1" applyAlignment="1">
      <alignment horizontal="left" vertical="center" wrapText="1"/>
    </xf>
    <xf numFmtId="0" fontId="54" fillId="7" borderId="95" xfId="0" applyFont="1" applyFill="1" applyBorder="1" applyAlignment="1">
      <alignment horizontal="left" vertical="center" wrapText="1"/>
    </xf>
    <xf numFmtId="0" fontId="54" fillId="7" borderId="96" xfId="0" applyFont="1" applyFill="1" applyBorder="1" applyAlignment="1">
      <alignment horizontal="left" vertical="center" wrapText="1"/>
    </xf>
    <xf numFmtId="0" fontId="19" fillId="0" borderId="17" xfId="0" applyFont="1" applyBorder="1" applyAlignment="1">
      <alignment horizontal="left" vertical="top" wrapText="1"/>
    </xf>
    <xf numFmtId="0" fontId="17" fillId="0" borderId="30" xfId="0" applyFont="1" applyBorder="1" applyAlignment="1">
      <alignment horizontal="center"/>
    </xf>
    <xf numFmtId="0" fontId="18" fillId="0" borderId="17" xfId="0" applyFont="1" applyBorder="1"/>
    <xf numFmtId="0" fontId="19" fillId="0" borderId="31" xfId="0" applyFont="1" applyBorder="1"/>
    <xf numFmtId="0" fontId="50" fillId="0" borderId="17" xfId="0" applyFont="1" applyBorder="1" applyAlignment="1">
      <alignment horizontal="center" vertical="top" wrapText="1"/>
    </xf>
    <xf numFmtId="0" fontId="19" fillId="0" borderId="17" xfId="0" applyFont="1" applyBorder="1"/>
    <xf numFmtId="0" fontId="25" fillId="11" borderId="0" xfId="0" applyFont="1" applyFill="1" applyAlignment="1">
      <alignment horizontal="left" vertical="top" wrapText="1"/>
    </xf>
    <xf numFmtId="0" fontId="3" fillId="0" borderId="0" xfId="0" applyFont="1" applyAlignment="1">
      <alignment horizontal="left" vertical="center" wrapText="1"/>
    </xf>
    <xf numFmtId="0" fontId="18" fillId="0" borderId="0" xfId="0" applyFont="1" applyAlignment="1">
      <alignment horizontal="left" vertical="center"/>
    </xf>
    <xf numFmtId="0" fontId="18" fillId="12" borderId="69" xfId="0" applyFont="1" applyFill="1" applyBorder="1" applyAlignment="1">
      <alignment horizontal="center" vertical="center" wrapText="1"/>
    </xf>
    <xf numFmtId="0" fontId="25" fillId="11" borderId="31" xfId="0" applyFont="1" applyFill="1" applyBorder="1" applyAlignment="1">
      <alignment horizontal="left" vertical="top" wrapText="1"/>
    </xf>
    <xf numFmtId="0" fontId="18" fillId="12" borderId="72" xfId="0" applyFont="1" applyFill="1" applyBorder="1" applyAlignment="1">
      <alignment horizontal="center" vertical="center" wrapText="1"/>
    </xf>
    <xf numFmtId="0" fontId="18" fillId="12" borderId="70" xfId="0" applyFont="1" applyFill="1" applyBorder="1" applyAlignment="1">
      <alignment horizontal="center" vertical="center" wrapText="1"/>
    </xf>
    <xf numFmtId="0" fontId="18" fillId="12" borderId="73" xfId="0" applyFont="1" applyFill="1" applyBorder="1" applyAlignment="1">
      <alignment horizontal="center" vertical="center" wrapText="1"/>
    </xf>
    <xf numFmtId="0" fontId="18" fillId="12" borderId="71" xfId="0" applyFont="1" applyFill="1" applyBorder="1" applyAlignment="1">
      <alignment horizontal="center" vertical="center" wrapText="1"/>
    </xf>
    <xf numFmtId="0" fontId="18" fillId="12" borderId="74" xfId="0" applyFont="1" applyFill="1" applyBorder="1" applyAlignment="1">
      <alignment horizontal="center" vertical="center" wrapText="1"/>
    </xf>
    <xf numFmtId="0" fontId="18" fillId="0" borderId="17" xfId="0" applyFont="1" applyBorder="1" applyAlignment="1">
      <alignment horizontal="center" wrapText="1"/>
    </xf>
    <xf numFmtId="0" fontId="23" fillId="0" borderId="17" xfId="0" applyFont="1" applyBorder="1" applyAlignment="1">
      <alignment horizontal="center"/>
    </xf>
    <xf numFmtId="0" fontId="23" fillId="0" borderId="17" xfId="0" applyFont="1" applyBorder="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left" vertical="center"/>
    </xf>
    <xf numFmtId="0" fontId="3" fillId="7" borderId="49" xfId="1" applyFont="1" applyFill="1" applyBorder="1" applyAlignment="1">
      <alignment horizontal="center"/>
    </xf>
    <xf numFmtId="0" fontId="3" fillId="7" borderId="52" xfId="1" applyFont="1" applyFill="1" applyBorder="1" applyAlignment="1">
      <alignment horizontal="center"/>
    </xf>
    <xf numFmtId="0" fontId="3" fillId="7" borderId="55" xfId="1" applyFont="1" applyFill="1" applyBorder="1" applyAlignment="1">
      <alignment horizontal="center"/>
    </xf>
    <xf numFmtId="0" fontId="4" fillId="7" borderId="37" xfId="1" applyFont="1" applyFill="1" applyBorder="1" applyAlignment="1">
      <alignment horizontal="center" vertical="center"/>
    </xf>
    <xf numFmtId="3" fontId="4" fillId="7" borderId="37" xfId="1" applyNumberFormat="1" applyFont="1" applyFill="1" applyBorder="1" applyAlignment="1">
      <alignment horizontal="center" vertical="center"/>
    </xf>
    <xf numFmtId="0" fontId="4" fillId="7" borderId="37" xfId="1" applyFont="1" applyFill="1" applyBorder="1" applyAlignment="1">
      <alignment horizontal="center"/>
    </xf>
  </cellXfs>
  <cellStyles count="4">
    <cellStyle name="Currency" xfId="3" builtinId="4"/>
    <cellStyle name="Normal" xfId="0" builtinId="0"/>
    <cellStyle name="Normal 2" xfId="1" xr:uid="{F9FFF99C-B607-48D1-A5D1-2BA7EA264E49}"/>
    <cellStyle name="Percent" xfId="2" builtinId="5"/>
  </cellStyles>
  <dxfs count="20">
    <dxf>
      <fill>
        <patternFill patternType="solid">
          <fgColor rgb="FF595959"/>
          <bgColor rgb="FF595959"/>
        </patternFill>
      </fill>
    </dxf>
    <dxf>
      <fill>
        <patternFill patternType="solid">
          <fgColor rgb="FF595959"/>
          <bgColor rgb="FF595959"/>
        </patternFill>
      </fill>
    </dxf>
    <dxf>
      <font>
        <color rgb="FF00B050"/>
      </font>
    </dxf>
    <dxf>
      <fill>
        <patternFill patternType="solid">
          <fgColor theme="0"/>
          <bgColor theme="0"/>
        </patternFill>
      </fill>
    </dxf>
    <dxf>
      <font>
        <color rgb="FF00B050"/>
      </font>
    </dxf>
    <dxf>
      <font>
        <color rgb="FF00B050"/>
      </font>
    </dxf>
    <dxf>
      <font>
        <color rgb="FF00B050"/>
      </font>
    </dxf>
    <dxf>
      <fill>
        <patternFill patternType="solid">
          <fgColor rgb="FF595959"/>
          <bgColor rgb="FF595959"/>
        </patternFill>
      </fill>
    </dxf>
    <dxf>
      <fill>
        <patternFill patternType="solid">
          <fgColor rgb="FF595959"/>
          <bgColor rgb="FF595959"/>
        </patternFill>
      </fill>
    </dxf>
    <dxf>
      <font>
        <color rgb="FF00B050"/>
      </font>
    </dxf>
    <dxf>
      <fill>
        <patternFill patternType="solid">
          <fgColor theme="0"/>
          <bgColor theme="0"/>
        </patternFill>
      </fill>
    </dxf>
    <dxf>
      <font>
        <color rgb="FF00B050"/>
      </font>
    </dxf>
    <dxf>
      <font>
        <color rgb="FF00B050"/>
      </font>
    </dxf>
    <dxf>
      <font>
        <color rgb="FF00B050"/>
      </font>
    </dxf>
    <dxf>
      <font>
        <color rgb="FF53B847"/>
      </font>
    </dxf>
    <dxf>
      <font>
        <color rgb="FFFF0000"/>
      </font>
    </dxf>
    <dxf>
      <font>
        <color rgb="FF53B847"/>
      </font>
    </dxf>
    <dxf>
      <font>
        <color rgb="FFFF0000"/>
      </font>
    </dxf>
    <dxf>
      <font>
        <color rgb="FFC00000"/>
      </font>
      <fill>
        <patternFill patternType="solid">
          <fgColor rgb="FF595959"/>
          <bgColor rgb="FF595959"/>
        </patternFill>
      </fill>
    </dxf>
    <dxf>
      <font>
        <color rgb="FFC00000"/>
      </font>
      <fill>
        <patternFill patternType="solid">
          <fgColor rgb="FF595959"/>
          <bgColor rgb="FF595959"/>
        </patternFill>
      </fill>
    </dxf>
  </dxfs>
  <tableStyles count="0" defaultTableStyle="TableStyleMedium2" defaultPivotStyle="PivotStyleLight16"/>
  <colors>
    <mruColors>
      <color rgb="FFA7DBA1"/>
      <color rgb="FF53B847"/>
      <color rgb="FF0F4761"/>
      <color rgb="FF26BC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26" Type="http://schemas.openxmlformats.org/officeDocument/2006/relationships/customXml" Target="../customXml/item1.xml"/><Relationship Id="rId3" Type="http://schemas.openxmlformats.org/officeDocument/2006/relationships/worksheet" Target="worksheets/sheet3.xml"/><Relationship Id="rId21" Type="http://customschemas.google.com/relationships/workbookmetadata" Target="metadata"/><Relationship Id="rId7" Type="http://schemas.openxmlformats.org/officeDocument/2006/relationships/worksheet" Target="worksheets/sheet7.xml"/><Relationship Id="rId25"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24" Type="http://schemas.openxmlformats.org/officeDocument/2006/relationships/sharedStrings" Target="sharedStrings.xml"/><Relationship Id="rId5" Type="http://schemas.openxmlformats.org/officeDocument/2006/relationships/worksheet" Target="worksheets/sheet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22" Type="http://schemas.openxmlformats.org/officeDocument/2006/relationships/theme" Target="theme/theme1.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hyperlink" Target="mailto:dukeoswie@poweradvisoryllc.com" TargetMode="External"/></Relationships>
</file>

<file path=xl/drawings/_rels/drawing4.xml.rels><?xml version="1.0" encoding="UTF-8" standalone="yes"?>
<Relationships xmlns="http://schemas.openxmlformats.org/package/2006/relationships"><Relationship Id="rId1" Type="http://schemas.openxmlformats.org/officeDocument/2006/relationships/hyperlink" Target="mailto:dukeoswie@poweradvisoryllc.com" TargetMode="External"/></Relationships>
</file>

<file path=xl/drawings/drawing1.xml><?xml version="1.0" encoding="utf-8"?>
<xdr:wsDr xmlns:xdr="http://schemas.openxmlformats.org/drawingml/2006/spreadsheetDrawing" xmlns:a="http://schemas.openxmlformats.org/drawingml/2006/main">
  <xdr:oneCellAnchor>
    <xdr:from>
      <xdr:col>1</xdr:col>
      <xdr:colOff>32957</xdr:colOff>
      <xdr:row>8</xdr:row>
      <xdr:rowOff>31517</xdr:rowOff>
    </xdr:from>
    <xdr:ext cx="5940938" cy="6021187"/>
    <xdr:sp macro="" textlink="">
      <xdr:nvSpPr>
        <xdr:cNvPr id="1726" name="Shape 3">
          <a:extLst>
            <a:ext uri="{FF2B5EF4-FFF2-40B4-BE49-F238E27FC236}">
              <a16:creationId xmlns:a16="http://schemas.microsoft.com/office/drawing/2014/main" id="{BDF51088-8622-4CFD-B967-CF1BB08F30CF}"/>
            </a:ext>
          </a:extLst>
        </xdr:cNvPr>
        <xdr:cNvSpPr txBox="1"/>
      </xdr:nvSpPr>
      <xdr:spPr>
        <a:xfrm>
          <a:off x="445707" y="1451608"/>
          <a:ext cx="5940938" cy="6021187"/>
        </a:xfrm>
        <a:prstGeom prst="rect">
          <a:avLst/>
        </a:prstGeom>
        <a:solidFill>
          <a:schemeClr val="lt1"/>
        </a:solidFill>
        <a:ln>
          <a:no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00">
              <a:solidFill>
                <a:srgbClr val="FF0000"/>
              </a:solidFill>
              <a:latin typeface="Aptos" panose="020B0004020202020204" pitchFamily="34" charset="0"/>
              <a:ea typeface="Times New Roman"/>
              <a:cs typeface="Times New Roman"/>
              <a:sym typeface="Times New Roman"/>
            </a:rPr>
            <a:t>This Submission Uptake Form comprises Part I through Part VI as referenced in the </a:t>
          </a:r>
          <a:r>
            <a:rPr lang="en-US" sz="1000" b="1">
              <a:solidFill>
                <a:srgbClr val="FF0000"/>
              </a:solidFill>
              <a:latin typeface="Aptos" panose="020B0004020202020204" pitchFamily="34" charset="0"/>
              <a:ea typeface="Times New Roman"/>
              <a:cs typeface="Times New Roman"/>
              <a:sym typeface="Times New Roman"/>
            </a:rPr>
            <a:t>Acquisition Request for Information (ARFI)</a:t>
          </a:r>
          <a:r>
            <a:rPr lang="en-US" sz="1000">
              <a:solidFill>
                <a:srgbClr val="FF0000"/>
              </a:solidFill>
              <a:latin typeface="Aptos" panose="020B0004020202020204" pitchFamily="34" charset="0"/>
              <a:ea typeface="Times New Roman"/>
              <a:cs typeface="Times New Roman"/>
              <a:sym typeface="Times New Roman"/>
            </a:rPr>
            <a:t>. </a:t>
          </a:r>
        </a:p>
        <a:p>
          <a:pPr marL="0" lvl="0" indent="0" algn="l" rtl="0">
            <a:spcBef>
              <a:spcPts val="0"/>
            </a:spcBef>
            <a:spcAft>
              <a:spcPts val="0"/>
            </a:spcAft>
            <a:buClr>
              <a:srgbClr val="000000"/>
            </a:buClr>
            <a:buSzPts val="1000"/>
            <a:buFont typeface="Times New Roman"/>
            <a:buNone/>
          </a:pPr>
          <a:endParaRPr lang="en-US" sz="1000">
            <a:solidFill>
              <a:srgbClr val="FF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a:solidFill>
                <a:srgbClr val="000000"/>
              </a:solidFill>
              <a:latin typeface="Aptos" panose="020B0004020202020204" pitchFamily="34" charset="0"/>
              <a:ea typeface="Times New Roman"/>
              <a:cs typeface="Times New Roman"/>
              <a:sym typeface="Times New Roman"/>
            </a:rPr>
            <a:t>Parts II through VI of this Attachment must be completed directly in this Excel spreadsheet and submitted according to the instructions in Part I and the remainder of the Submission Form. Please read these instructions in their entirety.</a:t>
          </a:r>
          <a:endParaRPr sz="1000">
            <a:solidFill>
              <a:srgbClr val="000000"/>
            </a:solidFill>
            <a:latin typeface="Aptos" panose="020B0004020202020204" pitchFamily="34" charset="0"/>
            <a:ea typeface="Times New Roman"/>
            <a:cs typeface="Times New Roman"/>
          </a:endParaRP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a:solidFill>
                <a:srgbClr val="000000"/>
              </a:solidFill>
              <a:latin typeface="Aptos" panose="020B0004020202020204" pitchFamily="34" charset="0"/>
              <a:ea typeface="Times New Roman"/>
              <a:cs typeface="Times New Roman"/>
              <a:sym typeface="Times New Roman"/>
            </a:rPr>
            <a:t>Submissions must include an approximate net generating capacity of 800-1,100 MW of offshore wind (OSW) with commercial operation (COD) by January 1, 2034 and may further include 2,200-2,400 MW by commercial operation by January 1, 2035, inclusive of all generation (± rounded up, to the next whole wind turbine generator) and transmission interconnection to a point of interconnection (POI) with the grid, owned and operated by either Duke Energy Carolinas, LLC (DEC) or Duke Energy Progress, LLC (DEP, and together with DEC, “Duke Energy” or equivalently “the Utilities”) and an hourly profile production schedule delivered to the on-shore </a:t>
          </a:r>
          <a:r>
            <a:rPr lang="en-US" sz="1000">
              <a:latin typeface="Aptos" panose="020B0004020202020204" pitchFamily="34" charset="0"/>
              <a:ea typeface="Times New Roman"/>
              <a:cs typeface="Times New Roman"/>
              <a:sym typeface="Times New Roman"/>
            </a:rPr>
            <a:t>interconnection point (</a:t>
          </a:r>
          <a:r>
            <a:rPr lang="en-US" sz="1000">
              <a:solidFill>
                <a:srgbClr val="000000"/>
              </a:solidFill>
              <a:latin typeface="Aptos" panose="020B0004020202020204" pitchFamily="34" charset="0"/>
              <a:ea typeface="Times New Roman"/>
              <a:cs typeface="Times New Roman"/>
              <a:sym typeface="Times New Roman"/>
            </a:rPr>
            <a:t>POI</a:t>
          </a:r>
          <a:r>
            <a:rPr lang="en-US" sz="1000">
              <a:latin typeface="Aptos" panose="020B0004020202020204" pitchFamily="34" charset="0"/>
              <a:ea typeface="Times New Roman"/>
              <a:cs typeface="Times New Roman"/>
              <a:sym typeface="Times New Roman"/>
            </a:rPr>
            <a:t>)</a:t>
          </a:r>
          <a:r>
            <a:rPr lang="en-US" sz="1000">
              <a:solidFill>
                <a:srgbClr val="000000"/>
              </a:solidFill>
              <a:latin typeface="Aptos" panose="020B0004020202020204" pitchFamily="34" charset="0"/>
              <a:ea typeface="Times New Roman"/>
              <a:cs typeface="Times New Roman"/>
              <a:sym typeface="Times New Roman"/>
            </a:rPr>
            <a:t>. </a:t>
          </a: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endParaRPr sz="1000">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a:latin typeface="Aptos" panose="020B0004020202020204" pitchFamily="34" charset="0"/>
              <a:ea typeface="Times New Roman"/>
              <a:cs typeface="Times New Roman"/>
              <a:sym typeface="Times New Roman"/>
            </a:rPr>
            <a:t>The </a:t>
          </a:r>
          <a:r>
            <a:rPr lang="en-US" sz="1000">
              <a:solidFill>
                <a:srgbClr val="000000"/>
              </a:solidFill>
              <a:latin typeface="Aptos" panose="020B0004020202020204" pitchFamily="34" charset="0"/>
              <a:ea typeface="Times New Roman"/>
              <a:cs typeface="Times New Roman"/>
              <a:sym typeface="Times New Roman"/>
            </a:rPr>
            <a:t>New Bern, North Carolina substation is the required POI for the Minimum Submission for this ARFI. Alternative POIs may be submitted. If submitting multiple proposals with different capacity sizes, commercial operation dates, on-shore interconnection points, or production schedules, please submit separate ARFI forms for each unique project submission and indicate the name of each ARFI form using the following filename format: </a:t>
          </a:r>
          <a:r>
            <a:rPr lang="en-US" sz="1000" b="1">
              <a:solidFill>
                <a:srgbClr val="000000"/>
              </a:solidFill>
              <a:latin typeface="Aptos" panose="020B0004020202020204" pitchFamily="34" charset="0"/>
              <a:ea typeface="Times New Roman"/>
              <a:cs typeface="Times New Roman"/>
              <a:sym typeface="Times New Roman"/>
            </a:rPr>
            <a:t>[Participant Name]_["Minimum Submission"/"Alternate #"]_[POI Name]_[Project Name]_[#]MW_COD [mm/dd/yy]</a:t>
          </a:r>
          <a:r>
            <a:rPr lang="en-US" sz="1000">
              <a:solidFill>
                <a:srgbClr val="000000"/>
              </a:solidFill>
              <a:latin typeface="Aptos" panose="020B0004020202020204" pitchFamily="34" charset="0"/>
              <a:ea typeface="Times New Roman"/>
              <a:cs typeface="Times New Roman"/>
              <a:sym typeface="Times New Roman"/>
            </a:rPr>
            <a:t>. </a:t>
          </a: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endParaRPr sz="1000">
            <a:solidFill>
              <a:srgbClr val="FF0000"/>
            </a:solidFill>
            <a:highlight>
              <a:srgbClr val="FFFF00"/>
            </a:highlight>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i="1">
              <a:solidFill>
                <a:srgbClr val="53B847"/>
              </a:solidFill>
              <a:latin typeface="Aptos" panose="020B0004020202020204" pitchFamily="34" charset="0"/>
              <a:ea typeface="Times New Roman"/>
              <a:cs typeface="Times New Roman"/>
              <a:sym typeface="Times New Roman"/>
            </a:rPr>
            <a:t>E.g, OSWDeveloperX_Minimum Submission_NewBern_BestProjectEver_1100MW_2034.xlsx  </a:t>
          </a:r>
          <a:endParaRPr sz="1000" i="1">
            <a:solidFill>
              <a:srgbClr val="53B847"/>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II - Submission Certification and Authorization and </a:t>
          </a:r>
          <a:r>
            <a:rPr lang="en-US" sz="1000" u="sng">
              <a:latin typeface="Aptos" panose="020B0004020202020204" pitchFamily="34" charset="0"/>
              <a:ea typeface="Times New Roman"/>
              <a:cs typeface="Times New Roman"/>
              <a:sym typeface="Times New Roman"/>
            </a:rPr>
            <a:t>Participant</a:t>
          </a:r>
          <a:r>
            <a:rPr lang="en-US" sz="1000" u="sng">
              <a:solidFill>
                <a:srgbClr val="000000"/>
              </a:solidFill>
              <a:latin typeface="Aptos" panose="020B0004020202020204" pitchFamily="34" charset="0"/>
              <a:ea typeface="Times New Roman"/>
              <a:cs typeface="Times New Roman"/>
              <a:sym typeface="Times New Roman"/>
            </a:rPr>
            <a:t> Contact Information</a:t>
          </a:r>
          <a:endParaRPr sz="1000">
            <a:latin typeface="Aptos" panose="020B0004020202020204" pitchFamily="34" charset="0"/>
          </a:endParaRPr>
        </a:p>
        <a:p>
          <a:pPr marL="0" lvl="0" indent="0" algn="l" rtl="0">
            <a:spcBef>
              <a:spcPts val="0"/>
            </a:spcBef>
            <a:spcAft>
              <a:spcPts val="0"/>
            </a:spcAft>
            <a:buClr>
              <a:srgbClr val="000000"/>
            </a:buClr>
            <a:buSzPts val="1000"/>
            <a:buFont typeface="Times New Roman"/>
            <a:buNone/>
          </a:pPr>
          <a:r>
            <a:rPr lang="en-US" sz="1000">
              <a:solidFill>
                <a:srgbClr val="000000"/>
              </a:solidFill>
              <a:latin typeface="Aptos" panose="020B0004020202020204" pitchFamily="34" charset="0"/>
              <a:ea typeface="Times New Roman"/>
              <a:cs typeface="Times New Roman"/>
              <a:sym typeface="Times New Roman"/>
            </a:rPr>
            <a:t>Proposal Certification, name of the bidder, project name, and contact info.</a:t>
          </a:r>
          <a:endParaRPr sz="1000">
            <a:latin typeface="Aptos" panose="020B0004020202020204" pitchFamily="34" charset="0"/>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III - </a:t>
          </a:r>
          <a:r>
            <a:rPr lang="en-US" sz="1000" u="sng">
              <a:latin typeface="Aptos" panose="020B0004020202020204" pitchFamily="34" charset="0"/>
              <a:ea typeface="Times New Roman"/>
              <a:cs typeface="Times New Roman"/>
              <a:sym typeface="Times New Roman"/>
            </a:rPr>
            <a:t>Submission </a:t>
          </a:r>
          <a:r>
            <a:rPr lang="en-US" sz="1000" u="sng">
              <a:solidFill>
                <a:srgbClr val="000000"/>
              </a:solidFill>
              <a:latin typeface="Aptos" panose="020B0004020202020204" pitchFamily="34" charset="0"/>
              <a:ea typeface="Times New Roman"/>
              <a:cs typeface="Times New Roman"/>
              <a:sym typeface="Times New Roman"/>
            </a:rPr>
            <a:t> Identification and Definitions</a:t>
          </a:r>
          <a:endParaRPr sz="1000" u="sng" strike="sngStrik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III  </a:t>
          </a:r>
          <a:r>
            <a:rPr lang="en-US" sz="1000">
              <a:solidFill>
                <a:srgbClr val="000000"/>
              </a:solidFill>
              <a:latin typeface="Aptos" panose="020B0004020202020204" pitchFamily="34" charset="0"/>
              <a:ea typeface="Times New Roman"/>
              <a:cs typeface="Times New Roman"/>
              <a:sym typeface="Times New Roman"/>
            </a:rPr>
            <a:t>requires the </a:t>
          </a:r>
          <a:r>
            <a:rPr lang="en-US" sz="1000">
              <a:latin typeface="Aptos" panose="020B0004020202020204" pitchFamily="34" charset="0"/>
              <a:ea typeface="Times New Roman"/>
              <a:cs typeface="Times New Roman"/>
              <a:sym typeface="Times New Roman"/>
            </a:rPr>
            <a:t>Participant </a:t>
          </a:r>
          <a:r>
            <a:rPr lang="en-US" sz="1000">
              <a:solidFill>
                <a:srgbClr val="000000"/>
              </a:solidFill>
              <a:latin typeface="Aptos" panose="020B0004020202020204" pitchFamily="34" charset="0"/>
              <a:ea typeface="Times New Roman"/>
              <a:cs typeface="Times New Roman"/>
              <a:sym typeface="Times New Roman"/>
            </a:rPr>
            <a:t> to provide a summary of how this </a:t>
          </a:r>
          <a:r>
            <a:rPr lang="en-US" sz="1000">
              <a:latin typeface="Aptos" panose="020B0004020202020204" pitchFamily="34" charset="0"/>
              <a:ea typeface="Times New Roman"/>
              <a:cs typeface="Times New Roman"/>
              <a:sym typeface="Times New Roman"/>
            </a:rPr>
            <a:t>Submission</a:t>
          </a:r>
          <a:r>
            <a:rPr lang="en-US" sz="1000">
              <a:solidFill>
                <a:srgbClr val="000000"/>
              </a:solidFill>
              <a:latin typeface="Aptos" panose="020B0004020202020204" pitchFamily="34" charset="0"/>
              <a:ea typeface="Times New Roman"/>
              <a:cs typeface="Times New Roman"/>
              <a:sym typeface="Times New Roman"/>
            </a:rPr>
            <a:t> meets the Definitions included in </a:t>
          </a:r>
          <a:r>
            <a:rPr lang="en-US" sz="1000">
              <a:latin typeface="Aptos" panose="020B0004020202020204" pitchFamily="34" charset="0"/>
              <a:ea typeface="Times New Roman"/>
              <a:cs typeface="Times New Roman"/>
              <a:sym typeface="Times New Roman"/>
            </a:rPr>
            <a:t>the ARFI.</a:t>
          </a:r>
          <a:endParaRPr sz="1000">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IV - Eligible Facility Summary Information</a:t>
          </a:r>
          <a:endParaRPr sz="1000">
            <a:latin typeface="Aptos" panose="020B0004020202020204" pitchFamily="34" charset="0"/>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IV provides technical information about a facility and facility parameters to be considered in the evaluation. If the </a:t>
          </a:r>
          <a:r>
            <a:rPr lang="en-US" sz="1000">
              <a:latin typeface="Aptos" panose="020B0004020202020204" pitchFamily="34" charset="0"/>
              <a:ea typeface="Times New Roman"/>
              <a:cs typeface="Times New Roman"/>
              <a:sym typeface="Times New Roman"/>
            </a:rPr>
            <a:t>Submission</a:t>
          </a:r>
          <a:r>
            <a:rPr lang="en-US" sz="1000" b="0" i="0" u="none" strike="noStrike" cap="none">
              <a:solidFill>
                <a:srgbClr val="000000"/>
              </a:solidFill>
              <a:latin typeface="Aptos" panose="020B0004020202020204" pitchFamily="34" charset="0"/>
              <a:ea typeface="Times New Roman"/>
              <a:cs typeface="Times New Roman"/>
              <a:sym typeface="Times New Roman"/>
            </a:rPr>
            <a:t> is for a one phase project, please complete Part IV(a). If the Submission includes more than one phases of development, Part IV (a) must be completed for the first phase, and Part IV (b) must be completed for the second phase, and so forth, respectively, </a:t>
          </a:r>
          <a:r>
            <a:rPr lang="en-US" sz="1000">
              <a:latin typeface="Aptos" panose="020B0004020202020204" pitchFamily="34" charset="0"/>
              <a:ea typeface="Times New Roman"/>
              <a:cs typeface="Times New Roman"/>
              <a:sym typeface="Times New Roman"/>
            </a:rPr>
            <a:t>as</a:t>
          </a:r>
          <a:r>
            <a:rPr lang="en-US" sz="1000" b="0" i="0" u="none" strike="noStrike" cap="none">
              <a:solidFill>
                <a:srgbClr val="000000"/>
              </a:solidFill>
              <a:latin typeface="Aptos" panose="020B0004020202020204" pitchFamily="34" charset="0"/>
              <a:ea typeface="Times New Roman"/>
              <a:cs typeface="Times New Roman"/>
              <a:sym typeface="Times New Roman"/>
            </a:rPr>
            <a:t> applicable.</a:t>
          </a: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1</xdr:col>
      <xdr:colOff>79374</xdr:colOff>
      <xdr:row>46</xdr:row>
      <xdr:rowOff>22411</xdr:rowOff>
    </xdr:from>
    <xdr:ext cx="5864225" cy="6450418"/>
    <xdr:sp macro="" textlink="">
      <xdr:nvSpPr>
        <xdr:cNvPr id="1725" name="Shape 4">
          <a:hlinkClick xmlns:r="http://schemas.openxmlformats.org/officeDocument/2006/relationships" r:id="rId1"/>
          <a:extLst>
            <a:ext uri="{FF2B5EF4-FFF2-40B4-BE49-F238E27FC236}">
              <a16:creationId xmlns:a16="http://schemas.microsoft.com/office/drawing/2014/main" id="{208F910A-8219-4081-A66D-3EF7C524D277}"/>
            </a:ext>
            <a:ext uri="{147F2762-F138-4A5C-976F-8EAC2B608ADB}">
              <a16:predDERef xmlns:a16="http://schemas.microsoft.com/office/drawing/2014/main" pred="{BDF51088-8622-4CFD-B967-CF1BB08F30CF}"/>
            </a:ext>
          </a:extLst>
        </xdr:cNvPr>
        <xdr:cNvSpPr txBox="1"/>
      </xdr:nvSpPr>
      <xdr:spPr>
        <a:xfrm>
          <a:off x="460374" y="8359587"/>
          <a:ext cx="5864225" cy="6450418"/>
        </a:xfrm>
        <a:prstGeom prst="rect">
          <a:avLst/>
        </a:prstGeom>
        <a:noFill/>
        <a:ln>
          <a:no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a:t>
          </a:r>
          <a:r>
            <a:rPr lang="en-US" sz="1000" u="sng" baseline="0">
              <a:solidFill>
                <a:srgbClr val="000000"/>
              </a:solidFill>
              <a:latin typeface="Aptos" panose="020B0004020202020204" pitchFamily="34" charset="0"/>
              <a:ea typeface="Times New Roman"/>
              <a:cs typeface="Times New Roman"/>
              <a:sym typeface="Times New Roman"/>
            </a:rPr>
            <a:t> V - Project Schedules, Cash Flows and Project Price Details</a:t>
          </a:r>
        </a:p>
        <a:p>
          <a:pPr marL="0" lvl="0" indent="0" algn="l" rtl="0">
            <a:spcBef>
              <a:spcPts val="0"/>
            </a:spcBef>
            <a:spcAft>
              <a:spcPts val="0"/>
            </a:spcAft>
            <a:buClr>
              <a:srgbClr val="000000"/>
            </a:buClr>
            <a:buSzPts val="1000"/>
            <a:buFont typeface="Times New Roman"/>
            <a:buNone/>
          </a:pPr>
          <a:endParaRPr lang="en-US" sz="1000" u="sng"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relates to Project schedule, capital expenditures during construction, and Project Price.</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In Part V (a) the Participant should enter the Commercial Operation Date and complete the table specifrying the timing of the Project Milestones.  In addition, the Participant is requested to provide the estimated quarterly cash flows regardless of whether those align with specific Project Milestones or not.  An brief summary of each quartely cash flow should be provided.</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(b)(i) requires the entry of the total Project Price, whether a single payment by the Utilities or a set of Progress Payments.  Part V(b)(ii) requests details related to the milestones, timing and amount of any Progress Payment arrangement proposed for an Alternate Submission.</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(b)(iii) requires the total Project Price, or sum of Project Milestone payments, to be stated in terms of amounts associated with specific Project components such as turbine supply, cabling, insurance, and development fee. </a:t>
          </a:r>
          <a:endParaRPr lang="en-US" sz="1000" u="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endParaRPr lang="en-US" sz="1000" u="sng">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endParaRPr lang="en-US" sz="1000" u="sng">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VI - Operational Information (Expected Hourly, Monthly and Annual Production Data)</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The forms are used to convey the information about the quantity and timing of energy to be delivered. The data entry must be provided in an 'hourly profile' format.  Hourly Profile data is entered in Part VI(a)(i), and provides for greater modeling accuracy during the evaluation process. It is requested that the bidder provide hourly production data representative of a specific year (8,760 or 8,784 data points). </a:t>
          </a:r>
          <a:r>
            <a:rPr lang="en-US" sz="1000">
              <a:solidFill>
                <a:srgbClr val="000000"/>
              </a:solidFill>
              <a:latin typeface="Aptos" panose="020B0004020202020204" pitchFamily="34" charset="0"/>
              <a:ea typeface="Times New Roman"/>
              <a:cs typeface="Times New Roman"/>
              <a:sym typeface="Times New Roman"/>
            </a:rPr>
            <a:t>Table Part VI (a)  will be populated automatically from your data entered in Part VI(a)(i), creating the project's 12 x 24 annual energy production.</a:t>
          </a:r>
          <a:r>
            <a:rPr lang="en-US" sz="1000">
              <a:solidFill>
                <a:srgbClr val="000000"/>
              </a:solidFill>
              <a:latin typeface="Aptos" panose="020B0004020202020204" pitchFamily="34" charset="0"/>
              <a:ea typeface="Calibri"/>
              <a:cs typeface="Calibri"/>
              <a:sym typeface="Calibri"/>
            </a:rPr>
            <a:t>  </a:t>
          </a:r>
          <a:r>
            <a:rPr lang="en-US" sz="1000" b="0" i="0" u="none" strike="noStrike" cap="none">
              <a:solidFill>
                <a:srgbClr val="000000"/>
              </a:solidFill>
              <a:latin typeface="Aptos" panose="020B0004020202020204" pitchFamily="34" charset="0"/>
              <a:ea typeface="Times New Roman"/>
              <a:cs typeface="Times New Roman"/>
              <a:sym typeface="Times New Roman"/>
            </a:rPr>
            <a:t>Participants are required to provide an hourly profile based on the average or middle year of the</a:t>
          </a:r>
          <a:r>
            <a:rPr lang="en-US" sz="1000" b="0" i="0" u="none" strike="noStrike" cap="none" baseline="0">
              <a:solidFill>
                <a:srgbClr val="000000"/>
              </a:solidFill>
              <a:latin typeface="Aptos" panose="020B0004020202020204" pitchFamily="34" charset="0"/>
              <a:ea typeface="Times New Roman"/>
              <a:cs typeface="Times New Roman"/>
              <a:sym typeface="Times New Roman"/>
            </a:rPr>
            <a:t> </a:t>
          </a:r>
          <a:r>
            <a:rPr lang="en-US" sz="1000" b="1" i="0" u="none" strike="noStrike" cap="none" baseline="0">
              <a:solidFill>
                <a:srgbClr val="000000"/>
              </a:solidFill>
              <a:latin typeface="Aptos" panose="020B0004020202020204" pitchFamily="34" charset="0"/>
              <a:ea typeface="Times New Roman"/>
              <a:cs typeface="Times New Roman"/>
              <a:sym typeface="Times New Roman"/>
            </a:rPr>
            <a:t>30 year asset life</a:t>
          </a:r>
          <a:r>
            <a:rPr lang="en-US" sz="1000" b="1" i="0" u="none" strike="noStrike" cap="none">
              <a:solidFill>
                <a:srgbClr val="000000"/>
              </a:solidFill>
              <a:latin typeface="Aptos" panose="020B0004020202020204" pitchFamily="34" charset="0"/>
              <a:ea typeface="Times New Roman"/>
              <a:cs typeface="Times New Roman"/>
              <a:sym typeface="Times New Roman"/>
            </a:rPr>
            <a:t> </a:t>
          </a:r>
          <a:r>
            <a:rPr lang="en-US" sz="1000" b="0" i="0" u="none" strike="noStrike" cap="none">
              <a:solidFill>
                <a:srgbClr val="000000"/>
              </a:solidFill>
              <a:latin typeface="Aptos" panose="020B0004020202020204" pitchFamily="34" charset="0"/>
              <a:ea typeface="Times New Roman"/>
              <a:cs typeface="Times New Roman"/>
              <a:sym typeface="Times New Roman"/>
            </a:rPr>
            <a:t>and assures consistency in evaluation of bids. </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If the bid proposal is for a one-phase project, please provide data in tab Part VI (phase 1). If a proposal includes two (2)</a:t>
          </a:r>
          <a:r>
            <a:rPr lang="en-US" sz="1000" b="0" i="0" u="none" strike="noStrike" cap="none" baseline="0">
              <a:solidFill>
                <a:srgbClr val="000000"/>
              </a:solidFill>
              <a:latin typeface="Aptos" panose="020B0004020202020204" pitchFamily="34" charset="0"/>
              <a:ea typeface="Times New Roman"/>
              <a:cs typeface="Times New Roman"/>
              <a:sym typeface="Times New Roman"/>
            </a:rPr>
            <a:t> </a:t>
          </a:r>
          <a:r>
            <a:rPr lang="en-US" sz="1000" b="0" i="0" u="none" strike="noStrike" cap="none">
              <a:solidFill>
                <a:srgbClr val="000000"/>
              </a:solidFill>
              <a:latin typeface="Aptos" panose="020B0004020202020204" pitchFamily="34" charset="0"/>
              <a:ea typeface="Times New Roman"/>
              <a:cs typeface="Times New Roman"/>
              <a:sym typeface="Times New Roman"/>
            </a:rPr>
            <a:t>phases of development, you must provide separate data for each relevant phase, i.e., tabs 'Part VI (Phase 1)', and 'Part VI (Phase 2)', respectively.  If your Submission requires more than two phases, please email the Independent Evaluator at </a:t>
          </a:r>
          <a:r>
            <a:rPr lang="en-US" sz="1000" b="0" i="0" u="sng" strike="noStrike" cap="none">
              <a:solidFill>
                <a:srgbClr val="0F4761"/>
              </a:solidFill>
              <a:latin typeface="Aptos" panose="020B0004020202020204" pitchFamily="34" charset="0"/>
              <a:ea typeface="Times New Roman"/>
              <a:cs typeface="Times New Roman"/>
              <a:sym typeface="Times New Roman"/>
            </a:rPr>
            <a:t>dukeoswie@poweradvisoryllc.com</a:t>
          </a:r>
          <a:r>
            <a:rPr lang="en-US" sz="1000" b="0" i="0" u="none" strike="noStrike" cap="none">
              <a:solidFill>
                <a:srgbClr val="000000"/>
              </a:solidFill>
              <a:latin typeface="Aptos" panose="020B0004020202020204" pitchFamily="34" charset="0"/>
              <a:ea typeface="Times New Roman"/>
              <a:cs typeface="Times New Roman"/>
              <a:sym typeface="Times New Roman"/>
            </a:rPr>
            <a:t>.</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VI (b) provides monthly adjustment factors for up to 30 years to adjust for varying maintenance assumptions </a:t>
          </a:r>
          <a:r>
            <a:rPr lang="en-US" sz="1000" b="0" i="0" u="none" strike="noStrike" cap="none" baseline="0">
              <a:solidFill>
                <a:srgbClr val="000000"/>
              </a:solidFill>
              <a:latin typeface="Aptos" panose="020B0004020202020204" pitchFamily="34" charset="0"/>
              <a:ea typeface="Times New Roman"/>
              <a:cs typeface="Times New Roman"/>
              <a:sym typeface="Times New Roman"/>
            </a:rPr>
            <a:t>and </a:t>
          </a:r>
          <a:r>
            <a:rPr lang="en-US" sz="1000" b="0" i="0" u="none" strike="noStrike" cap="none">
              <a:solidFill>
                <a:srgbClr val="000000"/>
              </a:solidFill>
              <a:latin typeface="Aptos" panose="020B0004020202020204" pitchFamily="34" charset="0"/>
              <a:ea typeface="Times New Roman"/>
              <a:cs typeface="Times New Roman"/>
              <a:sym typeface="Times New Roman"/>
            </a:rPr>
            <a:t>declining output.  The factors are for specific months and years, so the factors should coincide with the expected </a:t>
          </a:r>
          <a:r>
            <a:rPr lang="en-US" sz="1000">
              <a:latin typeface="Aptos" panose="020B0004020202020204" pitchFamily="34" charset="0"/>
              <a:ea typeface="Times New Roman"/>
              <a:cs typeface="Times New Roman"/>
              <a:sym typeface="Times New Roman"/>
            </a:rPr>
            <a:t>COD</a:t>
          </a:r>
          <a:r>
            <a:rPr lang="en-US" sz="1000" b="0" i="0" u="none" strike="noStrike" cap="none">
              <a:solidFill>
                <a:srgbClr val="000000"/>
              </a:solidFill>
              <a:latin typeface="Aptos" panose="020B0004020202020204" pitchFamily="34" charset="0"/>
              <a:ea typeface="Times New Roman"/>
              <a:cs typeface="Times New Roman"/>
              <a:sym typeface="Times New Roman"/>
            </a:rPr>
            <a:t>. The values should be expressed in decimal format, where 1 means no change to the output.  Any reductions should be reflect as 1 less the outage rate (i.e. a 1% decrease in output should be input as 0.99).</a:t>
          </a:r>
          <a:endParaRPr sz="1000">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00" b="0" i="0" u="none" strike="noStrike" cap="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VI (c) provides annual adjustment factors to further adjust the output for facility ramp-up and unplanned outages. </a:t>
          </a:r>
          <a:endParaRPr sz="1000">
            <a:latin typeface="Aptos" panose="020B0004020202020204" pitchFamily="34" charset="0"/>
          </a:endParaRPr>
        </a:p>
      </xdr:txBody>
    </xdr: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184668</xdr:colOff>
      <xdr:row>6</xdr:row>
      <xdr:rowOff>68036</xdr:rowOff>
    </xdr:from>
    <xdr:ext cx="6029325" cy="7157025"/>
    <xdr:sp macro="" textlink="">
      <xdr:nvSpPr>
        <xdr:cNvPr id="18" name="Shape 5">
          <a:extLst>
            <a:ext uri="{FF2B5EF4-FFF2-40B4-BE49-F238E27FC236}">
              <a16:creationId xmlns:a16="http://schemas.microsoft.com/office/drawing/2014/main" id="{B33D54BC-5BC9-4B1D-94D4-D8B6C6DDD534}"/>
            </a:ext>
          </a:extLst>
        </xdr:cNvPr>
        <xdr:cNvSpPr txBox="1"/>
      </xdr:nvSpPr>
      <xdr:spPr>
        <a:xfrm>
          <a:off x="567991" y="1136695"/>
          <a:ext cx="6029325" cy="7157025"/>
        </a:xfrm>
        <a:prstGeom prst="rect">
          <a:avLst/>
        </a:prstGeom>
        <a:solidFill>
          <a:schemeClr val="lt1"/>
        </a:solidFill>
        <a:ln>
          <a:noFill/>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000000"/>
            </a:buClr>
            <a:buSzPts val="1050"/>
            <a:buFont typeface="Times New Roman"/>
            <a:buNone/>
          </a:pPr>
          <a:r>
            <a:rPr lang="en-US" sz="1050" b="1" i="0" u="none" strike="noStrike" cap="none">
              <a:solidFill>
                <a:srgbClr val="FF0000"/>
              </a:solidFill>
              <a:latin typeface="Aptos" panose="020B0004020202020204" pitchFamily="34" charset="0"/>
              <a:ea typeface="Times New Roman"/>
              <a:cs typeface="Times New Roman"/>
              <a:sym typeface="Times New Roman"/>
            </a:rPr>
            <a:t>A Submission will be considered incomplete unless all required signatures are provided below. </a:t>
          </a:r>
          <a:endParaRPr sz="1050" b="1">
            <a:solidFill>
              <a:srgbClr val="FF0000"/>
            </a:solidFill>
            <a:latin typeface="Aptos" panose="020B0004020202020204" pitchFamily="34" charset="0"/>
          </a:endParaRPr>
        </a:p>
        <a:p>
          <a:pPr marL="0" marR="0" lvl="0" indent="0" algn="l" rtl="0">
            <a:lnSpc>
              <a:spcPct val="100000"/>
            </a:lnSpc>
            <a:spcBef>
              <a:spcPts val="0"/>
            </a:spcBef>
            <a:spcAft>
              <a:spcPts val="0"/>
            </a:spcAft>
            <a:buSzPts val="1050"/>
            <a:buFont typeface="Arial"/>
            <a:buNone/>
          </a:pPr>
          <a:endParaRPr sz="1050" b="0" i="0" u="none" strike="noStrike" cap="none">
            <a:solidFill>
              <a:srgbClr val="000000"/>
            </a:solidFill>
            <a:latin typeface="Aptos" panose="020B0004020202020204" pitchFamily="34" charset="0"/>
            <a:ea typeface="Times New Roman"/>
            <a:cs typeface="Times New Roman"/>
            <a:sym typeface="Times New Roman"/>
          </a:endParaRPr>
        </a:p>
        <a:p>
          <a:r>
            <a:rPr lang="en-US" sz="1050" b="0" i="0" u="none" strike="noStrike" cap="none">
              <a:solidFill>
                <a:srgbClr val="000000"/>
              </a:solidFill>
              <a:latin typeface="Aptos" panose="020B0004020202020204" pitchFamily="34" charset="0"/>
              <a:ea typeface="Times New Roman"/>
              <a:cs typeface="Times New Roman"/>
            </a:rPr>
            <a:t>The undersigned certifies that, as a Participant of this ARFI, he or she is an authorized officer or other authorized representative of the Wind Energy Area (WEA) Leaseholder, and further certifies that: </a:t>
          </a:r>
        </a:p>
        <a:p>
          <a:r>
            <a:rPr lang="en-US" sz="1050" b="0" i="0" u="none" strike="noStrike" cap="none">
              <a:solidFill>
                <a:srgbClr val="000000"/>
              </a:solidFill>
              <a:latin typeface="Aptos" panose="020B0004020202020204" pitchFamily="34" charset="0"/>
              <a:ea typeface="Times New Roman"/>
              <a:cs typeface="Times New Roman"/>
            </a:rPr>
            <a:t> </a:t>
          </a:r>
        </a:p>
        <a:p>
          <a:r>
            <a:rPr lang="en-US" sz="1050" b="0" i="0" u="none" strike="noStrike" cap="none">
              <a:solidFill>
                <a:srgbClr val="000000"/>
              </a:solidFill>
              <a:latin typeface="Aptos" panose="020B0004020202020204" pitchFamily="34" charset="0"/>
              <a:ea typeface="Times New Roman"/>
              <a:cs typeface="Times New Roman"/>
            </a:rPr>
            <a:t>(1) the Participant has reviewed this ARFI and all attachments and has investigated and informed itself with respect to all matters pertinent to this ARFI and its Submission; (2) the Submission is in compliance with all applicable federal, state and local laws and regulations, including antitrust and anti-corruption laws; (3) the Submission is made independently and that it has no knowledge of non-public information associated with a Submission by another party in response to this ARFI other than a Submission: (a) by an affiliate of the Participant, or (b) for a project in which that bidder is also a project proponent or participant, which, in each case, must be disclosed in writing to the ARFI  Evaluation Team with each such Submission; (4) the Participant has no knowledge of any confidential information associated with development or evaluation process of the ARFI, or the development of the Asset Acquisition Reference Price; (5) the Project has not been developed utilizing knowledge of any non-public information associated with the development of the ARFI; (6) the Participant has not obtained any confidential bidding-related information directly or indirectly from any of the Utilities, in preparation of its Submission; (7) except as disclosed by the Participant in the relevant portions of its response, the Participant is not an Affiliated Company of the Utilities which are seeking Submission pursuant to the ARFI, has a financial or voting interest, controlling or otherwise in the Participant or the submitted project; (8) the Participant accepts that confidential information about their proposal might be shared with any members of the ARFI Evaluation Team, including the Evaluation Team’s Technical Advisor, the Independent Evaluator; the Participant shall abide by/accept all rules and protocols put in place to maintain a fair, competitive, and transparent ARFI  process; and (9) the bidder will continue to observe these requirements throughout the ARFI  process. Violation of any of the above requirements may be reported to the appropriate government authorities and shall disqualify the Participant from the ARFI process. </a:t>
          </a:r>
        </a:p>
        <a:p>
          <a:r>
            <a:rPr lang="en-US" sz="1050" b="0" i="0" u="none" strike="noStrike" cap="none">
              <a:solidFill>
                <a:srgbClr val="000000"/>
              </a:solidFill>
              <a:latin typeface="Aptos" panose="020B0004020202020204" pitchFamily="34" charset="0"/>
              <a:ea typeface="Times New Roman"/>
              <a:cs typeface="Times New Roman"/>
            </a:rPr>
            <a:t> </a:t>
          </a:r>
        </a:p>
        <a:p>
          <a:r>
            <a:rPr lang="en-US" sz="1050" b="0" i="0" u="none" strike="noStrike" cap="none">
              <a:solidFill>
                <a:srgbClr val="000000"/>
              </a:solidFill>
              <a:latin typeface="Aptos" panose="020B0004020202020204" pitchFamily="34" charset="0"/>
              <a:ea typeface="Times New Roman"/>
              <a:cs typeface="Times New Roman"/>
            </a:rPr>
            <a:t>The undersigned further certifies (1) that the prices, terms and conditions of the Submission are valid and shall remain open, without modification except as allowed in this ARFI, until July 30, 2025, unless otherwise extended by mutual agreement between the Participant and the Utilities issuing this ARFI; (2) that he or she has personally examined and is familiar with the information in this Submission and all appendices thereto, and based on reasonable investigation, including inquiry of the individuals responsible for obtaining the information, the submitted information is true, accurate and complete to the best of the undersigned’s knowledge and belief; and (3) the undersigned understands that a false statement or failure to disclose material information in the submitted proposal may be punishable as a criminal offense under applicable law. The undersigned further certifies that that this proposal is on complete and accurate forms as provided without alteration of the text. The undersigned further understands and agrees to comply with all of the provisions of this ARFI, including those related to dispute resolution and handling of confidential information, and consents to the limited exchange and sharing of confidential information related to the Bidder’s proposal as described in this ARFI, including with members of the ARFI Evaluation Team, including the Evaluation Team’s Technical Advisor, the Independent Evaluator. </a:t>
          </a:r>
        </a:p>
        <a:p>
          <a:pPr marL="0" marR="0" lvl="0" indent="0" algn="l" rtl="0">
            <a:lnSpc>
              <a:spcPct val="100000"/>
            </a:lnSpc>
            <a:spcBef>
              <a:spcPts val="0"/>
            </a:spcBef>
            <a:spcAft>
              <a:spcPts val="0"/>
            </a:spcAft>
            <a:buClr>
              <a:srgbClr val="000000"/>
            </a:buClr>
            <a:buSzPts val="1050"/>
            <a:buFont typeface="Times New Roman"/>
            <a:buNone/>
          </a:pPr>
          <a:r>
            <a:rPr lang="en-US" sz="1050" b="0" i="0" u="none" strike="noStrike" cap="none">
              <a:solidFill>
                <a:srgbClr val="000000"/>
              </a:solidFill>
              <a:latin typeface="Aptos" panose="020B0004020202020204" pitchFamily="34" charset="0"/>
              <a:ea typeface="Times New Roman"/>
              <a:cs typeface="Times New Roman"/>
              <a:sym typeface="Times New Roman"/>
            </a:rPr>
            <a:t> </a:t>
          </a:r>
          <a:endParaRPr sz="1050">
            <a:latin typeface="Aptos" panose="020B0004020202020204" pitchFamily="34" charset="0"/>
          </a:endParaRPr>
        </a:p>
      </xdr:txBody>
    </xdr: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2</xdr:col>
      <xdr:colOff>354012</xdr:colOff>
      <xdr:row>16</xdr:row>
      <xdr:rowOff>0</xdr:rowOff>
    </xdr:from>
    <xdr:ext cx="11032067" cy="428625"/>
    <xdr:sp macro="" textlink="">
      <xdr:nvSpPr>
        <xdr:cNvPr id="3" name="Shape 3">
          <a:extLst>
            <a:ext uri="{FF2B5EF4-FFF2-40B4-BE49-F238E27FC236}">
              <a16:creationId xmlns:a16="http://schemas.microsoft.com/office/drawing/2014/main" id="{296DA315-2A42-4642-8A84-CF4F2D44E099}"/>
            </a:ext>
          </a:extLst>
        </xdr:cNvPr>
        <xdr:cNvSpPr txBox="1"/>
      </xdr:nvSpPr>
      <xdr:spPr>
        <a:xfrm>
          <a:off x="1179512" y="3233208"/>
          <a:ext cx="11032067" cy="428625"/>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This Project Site Conditions Form is a portion of the requirements of Section 8.B.i of </a:t>
          </a:r>
          <a:r>
            <a:rPr lang="en-US" sz="1050" baseline="0">
              <a:solidFill>
                <a:srgbClr val="000000"/>
              </a:solidFill>
              <a:latin typeface="Aptos" panose="020B0004020202020204" pitchFamily="34" charset="0"/>
              <a:ea typeface="Times New Roman"/>
              <a:cs typeface="Times New Roman"/>
              <a:sym typeface="Times New Roman"/>
            </a:rPr>
            <a:t>the</a:t>
          </a:r>
          <a:r>
            <a:rPr lang="en-US" sz="1050">
              <a:solidFill>
                <a:srgbClr val="000000"/>
              </a:solidFill>
              <a:latin typeface="Aptos" panose="020B0004020202020204" pitchFamily="34" charset="0"/>
              <a:ea typeface="Times New Roman"/>
              <a:cs typeface="Times New Roman"/>
              <a:sym typeface="Times New Roman"/>
            </a:rPr>
            <a:t>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 the above referenced Section of the ARFI.</a:t>
          </a:r>
          <a:endParaRPr sz="1050">
            <a:solidFill>
              <a:srgbClr val="000000"/>
            </a:solidFill>
            <a:latin typeface="Aptos" panose="020B0004020202020204" pitchFamily="34" charset="0"/>
            <a:ea typeface="Times New Roman"/>
            <a:cs typeface="Times New Roman"/>
          </a:endParaRPr>
        </a:p>
      </xdr:txBody>
    </xdr:sp>
    <xdr:clientData fLocksWithSheet="0"/>
  </xdr:oneCellAnchor>
  <xdr:oneCellAnchor>
    <xdr:from>
      <xdr:col>3</xdr:col>
      <xdr:colOff>13606</xdr:colOff>
      <xdr:row>71</xdr:row>
      <xdr:rowOff>10809</xdr:rowOff>
    </xdr:from>
    <xdr:ext cx="9924144" cy="898882"/>
    <xdr:sp macro="" textlink="">
      <xdr:nvSpPr>
        <xdr:cNvPr id="6" name="Shape 3">
          <a:extLst>
            <a:ext uri="{FF2B5EF4-FFF2-40B4-BE49-F238E27FC236}">
              <a16:creationId xmlns:a16="http://schemas.microsoft.com/office/drawing/2014/main" id="{1E534518-2C35-4002-8AEA-2BFE4637A242}"/>
            </a:ext>
          </a:extLst>
        </xdr:cNvPr>
        <xdr:cNvSpPr txBox="1"/>
      </xdr:nvSpPr>
      <xdr:spPr>
        <a:xfrm>
          <a:off x="1169449" y="14266202"/>
          <a:ext cx="9924144" cy="898882"/>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This Project Design Elements Form is a portion of the requirements of Sections 8.B.ii, 8.B.iv, and 8.B.v of 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Additional notes pertaining to the individual entries should be provided where needed in the space adjacent to the input description. This Form assumes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endParaRPr sz="1050" b="0" i="0" u="none" strike="sngStrike" cap="none">
            <a:solidFill>
              <a:srgbClr val="0F4761"/>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2</xdr:col>
      <xdr:colOff>361950</xdr:colOff>
      <xdr:row>143</xdr:row>
      <xdr:rowOff>114301</xdr:rowOff>
    </xdr:from>
    <xdr:ext cx="10697633" cy="436034"/>
    <xdr:sp macro="" textlink="">
      <xdr:nvSpPr>
        <xdr:cNvPr id="2" name="Shape 3">
          <a:extLst>
            <a:ext uri="{FF2B5EF4-FFF2-40B4-BE49-F238E27FC236}">
              <a16:creationId xmlns:a16="http://schemas.microsoft.com/office/drawing/2014/main" id="{6319F1AC-7261-4BA4-A7DA-B8AD17C1BB1E}"/>
            </a:ext>
          </a:extLst>
        </xdr:cNvPr>
        <xdr:cNvSpPr txBox="1"/>
      </xdr:nvSpPr>
      <xdr:spPr>
        <a:xfrm>
          <a:off x="1187450" y="28684009"/>
          <a:ext cx="10697633" cy="436034"/>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The Logistics Form is a portion of the requirements of Section 8.B.iii and vi of </a:t>
          </a:r>
          <a:r>
            <a:rPr lang="en-US" sz="1050" baseline="0">
              <a:solidFill>
                <a:srgbClr val="000000"/>
              </a:solidFill>
              <a:latin typeface="Aptos" panose="020B0004020202020204" pitchFamily="34" charset="0"/>
              <a:ea typeface="Times New Roman"/>
              <a:cs typeface="Times New Roman"/>
              <a:sym typeface="Times New Roman"/>
            </a:rPr>
            <a:t>the</a:t>
          </a:r>
          <a:r>
            <a:rPr lang="en-US" sz="1050">
              <a:solidFill>
                <a:srgbClr val="000000"/>
              </a:solidFill>
              <a:latin typeface="Aptos" panose="020B0004020202020204" pitchFamily="34" charset="0"/>
              <a:ea typeface="Times New Roman"/>
              <a:cs typeface="Times New Roman"/>
              <a:sym typeface="Times New Roman"/>
            </a:rPr>
            <a:t>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This Logistics Form must be </a:t>
          </a:r>
          <a:r>
            <a:rPr lang="en-US" sz="1050">
              <a:solidFill>
                <a:srgbClr val="000000"/>
              </a:solidFill>
              <a:latin typeface="Aptos" panose="020B0004020202020204" pitchFamily="34" charset="0"/>
              <a:ea typeface="Times New Roman"/>
              <a:cs typeface="Times New Roman"/>
            </a:rPr>
            <a:t>completed in the Excel spreadsheet below and submitted in addition to any required narrative outlined in the above referenced Sections of the ARFI.   Please read these instructions in their entirety.</a:t>
          </a: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1</xdr:col>
      <xdr:colOff>380999</xdr:colOff>
      <xdr:row>7</xdr:row>
      <xdr:rowOff>88900</xdr:rowOff>
    </xdr:from>
    <xdr:ext cx="11705168" cy="802561"/>
    <xdr:sp macro="" textlink="">
      <xdr:nvSpPr>
        <xdr:cNvPr id="592" name="Shape 3">
          <a:extLst>
            <a:ext uri="{FF2B5EF4-FFF2-40B4-BE49-F238E27FC236}">
              <a16:creationId xmlns:a16="http://schemas.microsoft.com/office/drawing/2014/main" id="{BD2F2BCF-FE4F-4405-9A59-BA878C9DB9AF}"/>
            </a:ext>
          </a:extLst>
        </xdr:cNvPr>
        <xdr:cNvSpPr txBox="1"/>
      </xdr:nvSpPr>
      <xdr:spPr>
        <a:xfrm>
          <a:off x="793749" y="1422400"/>
          <a:ext cx="11705168" cy="802561"/>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100" b="0">
              <a:solidFill>
                <a:srgbClr val="000000"/>
              </a:solidFill>
              <a:latin typeface="Aptos" panose="020B0004020202020204" pitchFamily="34" charset="0"/>
              <a:ea typeface="Times New Roman"/>
              <a:cs typeface="Times New Roman"/>
              <a:sym typeface="Times New Roman"/>
            </a:rPr>
            <a:t>The</a:t>
          </a:r>
          <a:r>
            <a:rPr lang="en-US" sz="1100" b="0" baseline="0">
              <a:solidFill>
                <a:srgbClr val="000000"/>
              </a:solidFill>
              <a:latin typeface="Aptos" panose="020B0004020202020204" pitchFamily="34" charset="0"/>
              <a:ea typeface="Times New Roman"/>
              <a:cs typeface="Times New Roman"/>
              <a:sym typeface="Times New Roman"/>
            </a:rPr>
            <a:t> following parts of the Submission Form pertain to the </a:t>
          </a:r>
          <a:r>
            <a:rPr lang="en-US" sz="1100" b="1" baseline="0">
              <a:solidFill>
                <a:srgbClr val="000000"/>
              </a:solidFill>
              <a:latin typeface="Aptos" panose="020B0004020202020204" pitchFamily="34" charset="0"/>
              <a:ea typeface="Times New Roman"/>
              <a:cs typeface="Times New Roman"/>
              <a:sym typeface="Times New Roman"/>
            </a:rPr>
            <a:t>Site Conditions - Part IV (a)</a:t>
          </a:r>
          <a:r>
            <a:rPr lang="en-US" sz="1100" b="0" baseline="0">
              <a:solidFill>
                <a:srgbClr val="000000"/>
              </a:solidFill>
              <a:latin typeface="Aptos" panose="020B0004020202020204" pitchFamily="34" charset="0"/>
              <a:ea typeface="Times New Roman"/>
              <a:cs typeface="Times New Roman"/>
              <a:sym typeface="Times New Roman"/>
            </a:rPr>
            <a:t>,</a:t>
          </a:r>
          <a:r>
            <a:rPr lang="en-US" sz="1100" b="1" baseline="0">
              <a:solidFill>
                <a:srgbClr val="000000"/>
              </a:solidFill>
              <a:latin typeface="Aptos" panose="020B0004020202020204" pitchFamily="34" charset="0"/>
              <a:ea typeface="Times New Roman"/>
              <a:cs typeface="Times New Roman"/>
              <a:sym typeface="Times New Roman"/>
            </a:rPr>
            <a:t> Project Design Elements - Part IV (b)</a:t>
          </a:r>
          <a:r>
            <a:rPr lang="en-US" sz="1100" b="0" baseline="0">
              <a:solidFill>
                <a:srgbClr val="000000"/>
              </a:solidFill>
              <a:latin typeface="Aptos" panose="020B0004020202020204" pitchFamily="34" charset="0"/>
              <a:ea typeface="Times New Roman"/>
              <a:cs typeface="Times New Roman"/>
              <a:sym typeface="Times New Roman"/>
            </a:rPr>
            <a:t>,</a:t>
          </a:r>
          <a:r>
            <a:rPr lang="en-US" sz="1100" b="1" baseline="0">
              <a:solidFill>
                <a:srgbClr val="000000"/>
              </a:solidFill>
              <a:latin typeface="Aptos" panose="020B0004020202020204" pitchFamily="34" charset="0"/>
              <a:ea typeface="Times New Roman"/>
              <a:cs typeface="Times New Roman"/>
              <a:sym typeface="Times New Roman"/>
            </a:rPr>
            <a:t> and Logistics and Vessel Plan - Part IV (c).  </a:t>
          </a:r>
          <a:r>
            <a:rPr lang="en-US" sz="1100" b="0" baseline="0">
              <a:solidFill>
                <a:srgbClr val="000000"/>
              </a:solidFill>
              <a:latin typeface="Aptos" panose="020B0004020202020204" pitchFamily="34" charset="0"/>
              <a:ea typeface="Times New Roman"/>
              <a:cs typeface="Times New Roman"/>
              <a:sym typeface="Times New Roman"/>
            </a:rPr>
            <a:t>Please read the instructions pertaining to each Part below and its corresponding description in</a:t>
          </a:r>
          <a:r>
            <a:rPr lang="en-US" sz="1100" b="1" baseline="0">
              <a:solidFill>
                <a:srgbClr val="000000"/>
              </a:solidFill>
              <a:latin typeface="Aptos" panose="020B0004020202020204" pitchFamily="34" charset="0"/>
              <a:ea typeface="Times New Roman"/>
              <a:cs typeface="Times New Roman"/>
              <a:sym typeface="Times New Roman"/>
            </a:rPr>
            <a:t> Part I - </a:t>
          </a:r>
          <a:r>
            <a:rPr lang="en-US" sz="1050" b="1">
              <a:solidFill>
                <a:sysClr val="windowText" lastClr="000000"/>
              </a:solidFill>
              <a:latin typeface="Aptos" panose="020B0004020202020204" pitchFamily="34" charset="0"/>
              <a:ea typeface="Times New Roman"/>
              <a:cs typeface="Times New Roman"/>
              <a:sym typeface="Times New Roman"/>
            </a:rPr>
            <a:t>Guidelines and Instructions</a:t>
          </a:r>
          <a:r>
            <a:rPr lang="en-US" sz="1050" b="0" baseline="0">
              <a:solidFill>
                <a:sysClr val="windowText" lastClr="000000"/>
              </a:solidFill>
              <a:latin typeface="Aptos" panose="020B0004020202020204" pitchFamily="34" charset="0"/>
              <a:ea typeface="Times New Roman"/>
              <a:cs typeface="Times New Roman"/>
              <a:sym typeface="Times New Roman"/>
            </a:rPr>
            <a:t> of this Submission Form</a:t>
          </a:r>
          <a:r>
            <a:rPr lang="en-US" sz="1050" b="1" baseline="0">
              <a:solidFill>
                <a:sysClr val="windowText" lastClr="000000"/>
              </a:solidFill>
              <a:latin typeface="Aptos" panose="020B0004020202020204" pitchFamily="34" charset="0"/>
              <a:ea typeface="Times New Roman"/>
              <a:cs typeface="Times New Roman"/>
              <a:sym typeface="Times New Roman"/>
            </a:rPr>
            <a:t> </a:t>
          </a:r>
          <a:r>
            <a:rPr lang="en-US" sz="1100" b="0" baseline="0">
              <a:solidFill>
                <a:srgbClr val="000000"/>
              </a:solidFill>
              <a:latin typeface="Aptos" panose="020B0004020202020204" pitchFamily="34" charset="0"/>
              <a:ea typeface="Times New Roman"/>
              <a:cs typeface="Times New Roman"/>
              <a:sym typeface="Times New Roman"/>
            </a:rPr>
            <a:t>in their entirity before completion of the below information. </a:t>
          </a:r>
          <a:r>
            <a:rPr lang="en-US" sz="1100" baseline="0">
              <a:effectLst/>
              <a:latin typeface="+mn-lt"/>
              <a:ea typeface="+mn-ea"/>
              <a:cs typeface="+mn-cs"/>
            </a:rPr>
            <a:t>The following Forms assume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u="none">
              <a:solidFill>
                <a:srgbClr val="0F4761"/>
              </a:solidFill>
              <a:effectLst/>
              <a:latin typeface="+mn-lt"/>
              <a:ea typeface="+mn-ea"/>
              <a:cs typeface="+mn-cs"/>
            </a:rPr>
            <a:t>.</a:t>
          </a:r>
          <a:endParaRPr lang="en-US" u="none">
            <a:solidFill>
              <a:srgbClr val="0F4761"/>
            </a:solidFill>
            <a:effectLst/>
          </a:endParaRPr>
        </a:p>
        <a:p>
          <a:pPr marL="0" lvl="0" indent="0" algn="l" rtl="0">
            <a:spcBef>
              <a:spcPts val="0"/>
            </a:spcBef>
            <a:spcAft>
              <a:spcPts val="0"/>
            </a:spcAft>
            <a:buClr>
              <a:srgbClr val="000000"/>
            </a:buClr>
            <a:buSzPts val="1000"/>
            <a:buFont typeface="Times New Roman"/>
            <a:buNone/>
          </a:pPr>
          <a:endParaRPr sz="1100" b="0" i="0" u="none" strike="sngStrike" cap="none">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4.xml><?xml version="1.0" encoding="utf-8"?>
<xdr:wsDr xmlns:xdr="http://schemas.openxmlformats.org/drawingml/2006/spreadsheetDrawing" xmlns:a="http://schemas.openxmlformats.org/drawingml/2006/main">
  <xdr:oneCellAnchor>
    <xdr:from>
      <xdr:col>2</xdr:col>
      <xdr:colOff>3594</xdr:colOff>
      <xdr:row>6</xdr:row>
      <xdr:rowOff>40794</xdr:rowOff>
    </xdr:from>
    <xdr:ext cx="10398125" cy="758945"/>
    <xdr:sp macro="" textlink="">
      <xdr:nvSpPr>
        <xdr:cNvPr id="3" name="Shape 3">
          <a:hlinkClick xmlns:r="http://schemas.openxmlformats.org/officeDocument/2006/relationships" r:id="rId1"/>
          <a:extLst>
            <a:ext uri="{FF2B5EF4-FFF2-40B4-BE49-F238E27FC236}">
              <a16:creationId xmlns:a16="http://schemas.microsoft.com/office/drawing/2014/main" id="{97D57168-4139-4BC6-8A74-25A7624E88B5}"/>
            </a:ext>
          </a:extLst>
        </xdr:cNvPr>
        <xdr:cNvSpPr txBox="1"/>
      </xdr:nvSpPr>
      <xdr:spPr>
        <a:xfrm>
          <a:off x="758405" y="1155039"/>
          <a:ext cx="10398125" cy="758945"/>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100">
              <a:solidFill>
                <a:srgbClr val="000000"/>
              </a:solidFill>
              <a:latin typeface="Aptos" panose="020B0004020202020204" pitchFamily="34" charset="0"/>
              <a:ea typeface="Times New Roman"/>
              <a:cs typeface="Times New Roman"/>
              <a:sym typeface="Times New Roman"/>
            </a:rPr>
            <a:t>This Project Schedule Form is a portion of the requirements of Section 8.B.xiv of the </a:t>
          </a:r>
          <a:r>
            <a:rPr lang="en-US" sz="1100" b="1">
              <a:solidFill>
                <a:srgbClr val="000000"/>
              </a:solidFill>
              <a:latin typeface="Aptos" panose="020B0004020202020204" pitchFamily="34" charset="0"/>
              <a:ea typeface="Times New Roman"/>
              <a:cs typeface="Times New Roman"/>
              <a:sym typeface="Times New Roman"/>
            </a:rPr>
            <a:t>Acquisition Request for Information (ARFI)</a:t>
          </a:r>
          <a:r>
            <a:rPr lang="en-US" sz="1100">
              <a:solidFill>
                <a:srgbClr val="000000"/>
              </a:solidFill>
              <a:latin typeface="Aptos" panose="020B0004020202020204" pitchFamily="34" charset="0"/>
              <a:ea typeface="Times New Roman"/>
              <a:cs typeface="Times New Roman"/>
              <a:sym typeface="Times New Roman"/>
            </a:rPr>
            <a:t>. This Project Schedule</a:t>
          </a:r>
          <a:r>
            <a:rPr lang="en-US" sz="1100" baseline="0">
              <a:solidFill>
                <a:srgbClr val="000000"/>
              </a:solidFill>
              <a:latin typeface="Aptos" panose="020B0004020202020204" pitchFamily="34" charset="0"/>
              <a:ea typeface="Times New Roman"/>
              <a:cs typeface="Times New Roman"/>
              <a:sym typeface="Times New Roman"/>
            </a:rPr>
            <a:t> form </a:t>
          </a:r>
          <a:r>
            <a:rPr lang="en-US" sz="1100">
              <a:solidFill>
                <a:srgbClr val="000000"/>
              </a:solidFill>
              <a:latin typeface="Aptos" panose="020B0004020202020204" pitchFamily="34" charset="0"/>
              <a:ea typeface="Times New Roman"/>
              <a:cs typeface="Times New Roman"/>
              <a:sym typeface="Times New Roman"/>
            </a:rPr>
            <a:t>must be completed in this Excel spreadsheet and submitted according to the instructions </a:t>
          </a:r>
          <a:r>
            <a:rPr lang="en-US" sz="1100" b="1" baseline="0">
              <a:effectLst/>
              <a:latin typeface="+mn-lt"/>
              <a:ea typeface="+mn-ea"/>
              <a:cs typeface="+mn-cs"/>
            </a:rPr>
            <a:t>Part I - </a:t>
          </a:r>
          <a:r>
            <a:rPr lang="en-US" sz="1100" b="1">
              <a:effectLst/>
              <a:latin typeface="+mn-lt"/>
              <a:ea typeface="+mn-ea"/>
              <a:cs typeface="+mn-cs"/>
            </a:rPr>
            <a:t>Guidelines and Instructions</a:t>
          </a:r>
          <a:r>
            <a:rPr lang="en-US" sz="1100" b="0" baseline="0">
              <a:effectLst/>
              <a:latin typeface="+mn-lt"/>
              <a:ea typeface="+mn-ea"/>
              <a:cs typeface="+mn-cs"/>
            </a:rPr>
            <a:t> of this </a:t>
          </a:r>
          <a:r>
            <a:rPr lang="en-US" sz="1100">
              <a:solidFill>
                <a:srgbClr val="000000"/>
              </a:solidFill>
              <a:latin typeface="Aptos" panose="020B0004020202020204" pitchFamily="34" charset="0"/>
              <a:ea typeface="Times New Roman"/>
              <a:cs typeface="Times New Roman"/>
            </a:rPr>
            <a:t>Submission Form in their entirity before completion of the below information. Please read these instructions in their entirety. If the Project is completed in two (2) phases, Optional fields have been provided. If the Project requires more than two (2) Phases, please email the Independent Evaluator at </a:t>
          </a:r>
          <a:r>
            <a:rPr lang="en-US" sz="1100" u="sng">
              <a:solidFill>
                <a:srgbClr val="0F4761"/>
              </a:solidFill>
              <a:latin typeface="Aptos" panose="020B0004020202020204" pitchFamily="34" charset="0"/>
              <a:ea typeface="Times New Roman"/>
              <a:cs typeface="Times New Roman"/>
            </a:rPr>
            <a:t>dukeoswie@poweradvisoryllc.com</a:t>
          </a:r>
          <a:r>
            <a:rPr lang="en-US" sz="1100">
              <a:solidFill>
                <a:srgbClr val="000000"/>
              </a:solidFill>
              <a:latin typeface="Aptos" panose="020B0004020202020204" pitchFamily="34" charset="0"/>
              <a:ea typeface="Times New Roman"/>
              <a:cs typeface="Times New Roman"/>
            </a:rPr>
            <a:t>.</a:t>
          </a:r>
        </a:p>
        <a:p>
          <a:pPr marL="0" lvl="0" indent="0" algn="l" rtl="0">
            <a:spcBef>
              <a:spcPts val="0"/>
            </a:spcBef>
            <a:spcAft>
              <a:spcPts val="0"/>
            </a:spcAft>
            <a:buClr>
              <a:srgbClr val="000000"/>
            </a:buClr>
            <a:buSzPts val="1000"/>
            <a:buFont typeface="Times New Roman"/>
            <a:buNone/>
          </a:pPr>
          <a:endParaRPr sz="11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1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571500</xdr:colOff>
      <xdr:row>7</xdr:row>
      <xdr:rowOff>95250</xdr:rowOff>
    </xdr:from>
    <xdr:ext cx="15607393" cy="561975"/>
    <xdr:sp macro="" textlink="">
      <xdr:nvSpPr>
        <xdr:cNvPr id="2" name="Shape 3">
          <a:extLst>
            <a:ext uri="{FF2B5EF4-FFF2-40B4-BE49-F238E27FC236}">
              <a16:creationId xmlns:a16="http://schemas.microsoft.com/office/drawing/2014/main" id="{1491D21B-4197-4614-BE8F-5A42191A8FFA}"/>
            </a:ext>
          </a:extLst>
        </xdr:cNvPr>
        <xdr:cNvSpPr txBox="1"/>
      </xdr:nvSpPr>
      <xdr:spPr>
        <a:xfrm>
          <a:off x="952500" y="1428750"/>
          <a:ext cx="15607393" cy="561975"/>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050">
              <a:solidFill>
                <a:srgbClr val="000000"/>
              </a:solidFill>
              <a:latin typeface="Aptos" panose="020B0004020202020204" pitchFamily="34" charset="0"/>
              <a:ea typeface="Times New Roman"/>
              <a:cs typeface="Times New Roman"/>
              <a:sym typeface="Times New Roman"/>
            </a:rPr>
            <a:t>The Project O&amp;M Proposal Form is a portion of the requirements of Section 8.C of 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This form should be used for both  the Minimum Submission Requirements of a 10-year O&amp;M cost estimate (Section 8.C.iii of the ARFI) as </a:t>
          </a:r>
          <a:r>
            <a:rPr lang="en-US" sz="1050" baseline="0">
              <a:solidFill>
                <a:srgbClr val="000000"/>
              </a:solidFill>
              <a:latin typeface="Aptos" panose="020B0004020202020204" pitchFamily="34" charset="0"/>
              <a:ea typeface="Times New Roman"/>
              <a:cs typeface="Times New Roman"/>
              <a:sym typeface="Times New Roman"/>
            </a:rPr>
            <a:t>well as for Submissions including an SLA (Section 8.C.vi of the ARFI).  All values should be stated in </a:t>
          </a:r>
          <a:r>
            <a:rPr lang="en-US" sz="1100" baseline="0">
              <a:effectLst/>
              <a:latin typeface="+mn-lt"/>
              <a:ea typeface="+mn-ea"/>
              <a:cs typeface="+mn-cs"/>
            </a:rPr>
            <a:t>$Nominal 2025</a:t>
          </a:r>
          <a:r>
            <a:rPr lang="en-US" sz="1050" baseline="0">
              <a:solidFill>
                <a:srgbClr val="000000"/>
              </a:solidFill>
              <a:latin typeface="Aptos" panose="020B0004020202020204" pitchFamily="34" charset="0"/>
              <a:ea typeface="Times New Roman"/>
              <a:cs typeface="Times New Roman"/>
              <a:sym typeface="Times New Roman"/>
            </a:rPr>
            <a:t>. This Form includes two O&amp;M cost-estimate schedules in the case that the Project is being delivered in two (2) phases. Completion of the uppermost table is required, while the lower table is optional, to be completed, as relevant, to accurately reflect the Submission. </a:t>
          </a:r>
          <a:r>
            <a:rPr lang="en-US" sz="1100" baseline="0">
              <a:effectLst/>
              <a:latin typeface="+mn-lt"/>
              <a:ea typeface="+mn-ea"/>
              <a:cs typeface="+mn-cs"/>
            </a:rPr>
            <a:t>If the Project requires more than two (2) Phases,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u="none">
              <a:effectLst/>
              <a:latin typeface="+mn-lt"/>
              <a:ea typeface="+mn-ea"/>
              <a:cs typeface="+mn-cs"/>
            </a:rPr>
            <a:t>.</a:t>
          </a:r>
          <a:endParaRPr sz="1050" u="none">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5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6.xml><?xml version="1.0" encoding="utf-8"?>
<xdr:wsDr xmlns:xdr="http://schemas.openxmlformats.org/drawingml/2006/spreadsheetDrawing" xmlns:a="http://schemas.openxmlformats.org/drawingml/2006/main">
  <xdr:oneCellAnchor>
    <xdr:from>
      <xdr:col>1</xdr:col>
      <xdr:colOff>381000</xdr:colOff>
      <xdr:row>7</xdr:row>
      <xdr:rowOff>31750</xdr:rowOff>
    </xdr:from>
    <xdr:ext cx="7724775" cy="1107723"/>
    <xdr:sp macro="" textlink="">
      <xdr:nvSpPr>
        <xdr:cNvPr id="3" name="Shape 3">
          <a:extLst>
            <a:ext uri="{FF2B5EF4-FFF2-40B4-BE49-F238E27FC236}">
              <a16:creationId xmlns:a16="http://schemas.microsoft.com/office/drawing/2014/main" id="{E6A54668-F24C-4E78-B4D0-8FD2957FE86E}"/>
            </a:ext>
          </a:extLst>
        </xdr:cNvPr>
        <xdr:cNvSpPr txBox="1"/>
      </xdr:nvSpPr>
      <xdr:spPr>
        <a:xfrm>
          <a:off x="793750" y="1344083"/>
          <a:ext cx="7724775" cy="1107723"/>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050" baseline="0">
              <a:solidFill>
                <a:srgbClr val="000000"/>
              </a:solidFill>
              <a:latin typeface="Aptos" panose="020B0004020202020204" pitchFamily="34" charset="0"/>
              <a:ea typeface="Times New Roman"/>
              <a:cs typeface="Times New Roman"/>
              <a:sym typeface="Times New Roman"/>
            </a:rPr>
            <a:t>The Decommissioning Form is a portion of the requirements of Sections 8.D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The total cost to remove the project should represent the full cost of removal, salvage and disposal of the Project assets at the end of its design life including transportation and labor.  All costs should be stated in $Nominal 2025. </a:t>
          </a:r>
          <a:r>
            <a:rPr lang="en-US" sz="1100" baseline="0">
              <a:effectLst/>
              <a:latin typeface="+mn-lt"/>
              <a:ea typeface="+mn-ea"/>
              <a:cs typeface="+mn-cs"/>
            </a:rPr>
            <a:t>The following Form assumes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a:effectLst/>
              <a:latin typeface="+mn-lt"/>
              <a:ea typeface="+mn-ea"/>
              <a:cs typeface="+mn-cs"/>
            </a:rPr>
            <a:t>.</a:t>
          </a: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317377</xdr:colOff>
      <xdr:row>6</xdr:row>
      <xdr:rowOff>120122</xdr:rowOff>
    </xdr:from>
    <xdr:ext cx="9356491" cy="4162822"/>
    <xdr:sp macro="" textlink="">
      <xdr:nvSpPr>
        <xdr:cNvPr id="340" name="Shape 3">
          <a:extLst>
            <a:ext uri="{FF2B5EF4-FFF2-40B4-BE49-F238E27FC236}">
              <a16:creationId xmlns:a16="http://schemas.microsoft.com/office/drawing/2014/main" id="{B0A7E637-649F-4536-B485-95066B8FE7B5}"/>
            </a:ext>
          </a:extLst>
        </xdr:cNvPr>
        <xdr:cNvSpPr txBox="1"/>
      </xdr:nvSpPr>
      <xdr:spPr>
        <a:xfrm>
          <a:off x="727482" y="1244602"/>
          <a:ext cx="9356491" cy="4162822"/>
        </a:xfrm>
        <a:prstGeom prst="rect">
          <a:avLst/>
        </a:prstGeom>
        <a:solidFill>
          <a:sysClr val="window" lastClr="FFFFFF"/>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This Project Cash Flow Form is a portion of the requirements of Section 8.E. of </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the</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a:t>
          </a:r>
          <a:r>
            <a:rPr lang="en-US" sz="1100" b="1">
              <a:solidFill>
                <a:srgbClr val="000000"/>
              </a:solidFill>
              <a:latin typeface="Aptos" panose="020B0004020202020204" pitchFamily="34" charset="0"/>
              <a:ea typeface="Times New Roman"/>
              <a:cs typeface="Times New Roman" panose="02020603050405020304" pitchFamily="18" charset="0"/>
              <a:sym typeface="Times New Roman"/>
            </a:rPr>
            <a:t>Acquisition Request for Information (ARFI)</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This Project CashFlow form must be completed in this Excel spreadsheet and submitted according to the instructions in the applicable Section(s) of the ARFI. Please read these instructions in their entirety.</a:t>
          </a:r>
        </a:p>
        <a:p>
          <a:pPr marL="0" lvl="0" indent="0" algn="l" rtl="0">
            <a:spcBef>
              <a:spcPts val="0"/>
            </a:spcBef>
            <a:spcAft>
              <a:spcPts val="0"/>
            </a:spcAft>
            <a:buClr>
              <a:srgbClr val="000000"/>
            </a:buClr>
            <a:buSzPts val="1000"/>
            <a:buFont typeface="Times New Roman"/>
            <a:buNone/>
          </a:pPr>
          <a:endParaRPr lang="en-US" sz="1100">
            <a:solidFill>
              <a:srgbClr val="000000"/>
            </a:solidFill>
            <a:latin typeface="Aptos" panose="020B0004020202020204" pitchFamily="34" charset="0"/>
            <a:cs typeface="Times New Roman" panose="02020603050405020304" pitchFamily="18" charset="0"/>
            <a:sym typeface="Times New Roman"/>
          </a:endParaRPr>
        </a:p>
        <a:p>
          <a:pPr marL="0" lvl="0" indent="0" algn="l" rtl="0">
            <a:spcBef>
              <a:spcPts val="0"/>
            </a:spcBef>
            <a:spcAft>
              <a:spcPts val="0"/>
            </a:spcAft>
            <a:buClr>
              <a:srgbClr val="000000"/>
            </a:buClr>
            <a:buSzPts val="1000"/>
            <a:buFont typeface="Times New Roman"/>
            <a:buNone/>
          </a:pPr>
          <a:r>
            <a:rPr lang="en-US" sz="1100">
              <a:latin typeface="Aptos" panose="020B0004020202020204" pitchFamily="34" charset="0"/>
              <a:cs typeface="Times New Roman" panose="02020603050405020304" pitchFamily="18" charset="0"/>
            </a:rPr>
            <a:t>At a minimum, Participant</a:t>
          </a:r>
          <a:r>
            <a:rPr lang="en-US" sz="1100" baseline="0">
              <a:latin typeface="Aptos" panose="020B0004020202020204" pitchFamily="34" charset="0"/>
              <a:cs typeface="Times New Roman" panose="02020603050405020304" pitchFamily="18" charset="0"/>
            </a:rPr>
            <a:t> must include entries in the "Project Milestone" column below associated with the following key project milestones:</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Build-Own-Transfer (BOT) Contract Execution</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Supply Contract Executed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FDR/FIR Approval</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Monopile Install Complete</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Turbine Install Complete</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Offshore SubStation Energized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Onshore Substation Energized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Project Substantial Completion</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Commerical Operations</a:t>
          </a:r>
        </a:p>
        <a:p>
          <a:pPr marL="0" lvl="0" indent="0" algn="l" rtl="0">
            <a:spcBef>
              <a:spcPts val="0"/>
            </a:spcBef>
            <a:spcAft>
              <a:spcPts val="0"/>
            </a:spcAft>
            <a:buClr>
              <a:srgbClr val="000000"/>
            </a:buClr>
            <a:buSzPts val="1000"/>
            <a:buFont typeface="Times New Roman"/>
            <a:buNone/>
          </a:pPr>
          <a:endParaRPr lang="en-US" sz="1100" baseline="0">
            <a:latin typeface="Aptos" panose="020B0004020202020204" pitchFamily="34" charset="0"/>
            <a:cs typeface="Times New Roman" panose="02020603050405020304" pitchFamily="18" charset="0"/>
          </a:endParaRP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If no material Project Cash Flows align with one or more of these key project milestones, no Project Cash Flow entry is required for that item.  However, Participant must include amounts and timing of all major project capital outflows under Project Cash Flow as well as a brief explanation of those expenditures.  The total of all Project Cash Flows should represent the total cost of the Project to the Participant and does not necessarily equal the Project Price. Project Milestones and Cash Flows should use the dropdown lists provided to describe the associated Time Period (Year, Quarter).</a:t>
          </a:r>
        </a:p>
        <a:p>
          <a:pPr marL="0" lvl="0" indent="0" algn="l" rtl="0">
            <a:spcBef>
              <a:spcPts val="0"/>
            </a:spcBef>
            <a:spcAft>
              <a:spcPts val="0"/>
            </a:spcAft>
            <a:buClr>
              <a:srgbClr val="000000"/>
            </a:buClr>
            <a:buSzPts val="1000"/>
            <a:buFont typeface="Times New Roman"/>
            <a:buNone/>
          </a:pPr>
          <a:endParaRPr lang="en-US" sz="1100" baseline="0">
            <a:latin typeface="Aptos" panose="020B0004020202020204" pitchFamily="34" charset="0"/>
            <a:cs typeface="Times New Roman" panose="02020603050405020304" pitchFamily="18" charset="0"/>
          </a:endParaRP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If the Project is developed in phases, please specify the phase associated with each Milestone.  For example, if the Project consists of two phases, there should be separate Phase 1 and Phase 2 (or more) entered for each of the above milestones </a:t>
          </a:r>
          <a:r>
            <a:rPr lang="en-US" sz="1100" i="1" baseline="0">
              <a:latin typeface="Aptos" panose="020B0004020202020204" pitchFamily="34" charset="0"/>
              <a:cs typeface="Times New Roman" panose="02020603050405020304" pitchFamily="18" charset="0"/>
            </a:rPr>
            <a:t>(e.g., "Phase 1 - Monopile Install Complete")</a:t>
          </a:r>
          <a:r>
            <a:rPr lang="en-US" sz="1100" i="0" baseline="0">
              <a:latin typeface="Aptos" panose="020B0004020202020204" pitchFamily="34" charset="0"/>
              <a:cs typeface="Times New Roman" panose="02020603050405020304" pitchFamily="18" charset="0"/>
            </a:rPr>
            <a:t>. The Outermost date targeted under this ARFI is Q4 2035, however acknowledging current context with the Executive Order, the Time Periods below extend optionally through 2037.</a:t>
          </a: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twoCellAnchor>
    <xdr:from>
      <xdr:col>10</xdr:col>
      <xdr:colOff>377824</xdr:colOff>
      <xdr:row>6</xdr:row>
      <xdr:rowOff>92587</xdr:rowOff>
    </xdr:from>
    <xdr:to>
      <xdr:col>22</xdr:col>
      <xdr:colOff>82550</xdr:colOff>
      <xdr:row>17</xdr:row>
      <xdr:rowOff>158750</xdr:rowOff>
    </xdr:to>
    <xdr:sp macro="" textlink="">
      <xdr:nvSpPr>
        <xdr:cNvPr id="1097" name="TextBox 2">
          <a:extLst>
            <a:ext uri="{FF2B5EF4-FFF2-40B4-BE49-F238E27FC236}">
              <a16:creationId xmlns:a16="http://schemas.microsoft.com/office/drawing/2014/main" id="{782DCD4F-8F36-489E-8E35-D6AA21411F46}"/>
            </a:ext>
            <a:ext uri="{147F2762-F138-4A5C-976F-8EAC2B608ADB}">
              <a16:predDERef xmlns:a16="http://schemas.microsoft.com/office/drawing/2014/main" pred="{B0A7E637-649F-4536-B485-95066B8FE7B5}"/>
            </a:ext>
          </a:extLst>
        </xdr:cNvPr>
        <xdr:cNvSpPr txBox="1"/>
      </xdr:nvSpPr>
      <xdr:spPr>
        <a:xfrm>
          <a:off x="10093324" y="1214420"/>
          <a:ext cx="14352059" cy="2151080"/>
        </a:xfrm>
        <a:prstGeom prst="rect">
          <a:avLst/>
        </a:prstGeom>
        <a:no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This Project Pricing Form is a portion of the requirements of Section 8.F.i </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of the</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a:t>
          </a:r>
          <a:r>
            <a:rPr lang="en-US" sz="1100" b="1">
              <a:solidFill>
                <a:srgbClr val="000000"/>
              </a:solidFill>
              <a:latin typeface="Aptos" panose="020B0004020202020204" pitchFamily="34" charset="0"/>
              <a:ea typeface="Times New Roman"/>
              <a:cs typeface="Times New Roman" panose="02020603050405020304" pitchFamily="18" charset="0"/>
              <a:sym typeface="Times New Roman"/>
            </a:rPr>
            <a:t>Acquisition Request for Information (ARFI)</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This F</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orm </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must be completed in this Excel spreadsheet and submitted according to the instructions in the applicable Section(s) of the ARFI. All prices</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 should be stated in</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$Nominal 2025. Please read these instructions in their entirety.</a:t>
          </a:r>
        </a:p>
        <a:p>
          <a:pPr marL="0" lvl="0" indent="0" algn="l" rtl="0">
            <a:spcBef>
              <a:spcPts val="0"/>
            </a:spcBef>
            <a:spcAft>
              <a:spcPts val="0"/>
            </a:spcAft>
            <a:buClr>
              <a:srgbClr val="000000"/>
            </a:buClr>
            <a:buSzPts val="1000"/>
            <a:buFont typeface="Times New Roman"/>
            <a:buNone/>
          </a:pPr>
          <a:endParaRPr sz="1100">
            <a:latin typeface="Aptos" panose="020B0004020202020204" pitchFamily="34" charset="0"/>
            <a:cs typeface="Times New Roman" panose="02020603050405020304" pitchFamily="18" charset="0"/>
          </a:endParaRPr>
        </a:p>
        <a:p>
          <a:pPr marL="0" marR="0" lvl="0" indent="0" algn="l" rtl="0">
            <a:lnSpc>
              <a:spcPct val="100000"/>
            </a:lnSpc>
            <a:spcBef>
              <a:spcPts val="0"/>
            </a:spcBef>
            <a:spcAft>
              <a:spcPts val="0"/>
            </a:spcAft>
            <a:buSzPts val="1200"/>
            <a:buFont typeface="Arial"/>
            <a:buNone/>
          </a:pPr>
          <a:r>
            <a:rPr lang="en-US" sz="1100">
              <a:latin typeface="Aptos" panose="020B0004020202020204" pitchFamily="34" charset="0"/>
              <a:ea typeface="+mn-ea"/>
              <a:cs typeface="Times New Roman" panose="02020603050405020304" pitchFamily="18" charset="0"/>
              <a:sym typeface="Times New Roman"/>
            </a:rPr>
            <a:t>For Minimum Qualifying Submission, Participant must provide a single payment Total Project Price</a:t>
          </a:r>
          <a:r>
            <a:rPr lang="en-US" sz="1100" baseline="0">
              <a:latin typeface="Aptos" panose="020B0004020202020204" pitchFamily="34" charset="0"/>
              <a:ea typeface="+mn-ea"/>
              <a:cs typeface="Times New Roman" panose="02020603050405020304" pitchFamily="18" charset="0"/>
              <a:sym typeface="Times New Roman"/>
            </a:rPr>
            <a:t> to be paid by the Utilities upon the Project achieving Placed in Service in Part V(b)(i).  Alternative Submissions may elect to either provide a Total Project Price in Part V(b)(i) - Lump Sum, or, Part V(b)(ii) - Payment Milestones, below. All Alternative Submissions must complete one or the other of Part V(b)(i) or Part V(b)(ii) as required information.</a:t>
          </a:r>
          <a:endParaRPr sz="1100">
            <a:latin typeface="Aptos" panose="020B0004020202020204" pitchFamily="34" charset="0"/>
            <a:ea typeface="+mn-ea"/>
            <a:cs typeface="Times New Roman" panose="02020603050405020304" pitchFamily="18" charset="0"/>
            <a:sym typeface="Times New Roman"/>
          </a:endParaRPr>
        </a:p>
        <a:p>
          <a:pPr rtl="0"/>
          <a:endParaRPr lang="en-US" sz="1000">
            <a:effectLst/>
            <a:latin typeface="Aptos" panose="020B0004020202020204" pitchFamily="34" charset="0"/>
          </a:endParaRPr>
        </a:p>
        <a:p>
          <a:pPr rtl="0"/>
          <a:r>
            <a:rPr lang="en-US" sz="1100">
              <a:latin typeface="Aptos" panose="020B0004020202020204" pitchFamily="34" charset="0"/>
              <a:ea typeface="+mn-ea"/>
              <a:cs typeface="Times New Roman" panose="02020603050405020304" pitchFamily="18" charset="0"/>
            </a:rPr>
            <a:t>Participant must include amounts that total to the Total Project Price in</a:t>
          </a:r>
          <a:r>
            <a:rPr lang="en-US" sz="1100" baseline="0">
              <a:latin typeface="Aptos" panose="020B0004020202020204" pitchFamily="34" charset="0"/>
              <a:ea typeface="+mn-ea"/>
              <a:cs typeface="Times New Roman" panose="02020603050405020304" pitchFamily="18" charset="0"/>
            </a:rPr>
            <a:t> Part V(b)(i) - Lump Sum, or, Part V(b)(ii) - Payment Milestones, as applicable, </a:t>
          </a:r>
          <a:r>
            <a:rPr lang="en-US" sz="1100">
              <a:latin typeface="Aptos" panose="020B0004020202020204" pitchFamily="34" charset="0"/>
              <a:ea typeface="+mn-ea"/>
              <a:cs typeface="Times New Roman" panose="02020603050405020304" pitchFamily="18" charset="0"/>
            </a:rPr>
            <a:t>and such</a:t>
          </a:r>
          <a:r>
            <a:rPr lang="en-US" sz="1100" baseline="0">
              <a:latin typeface="Aptos" panose="020B0004020202020204" pitchFamily="34" charset="0"/>
              <a:ea typeface="+mn-ea"/>
              <a:cs typeface="Times New Roman" panose="02020603050405020304" pitchFamily="18" charset="0"/>
            </a:rPr>
            <a:t> Total Project Price must equal the sum of the </a:t>
          </a:r>
          <a:r>
            <a:rPr lang="en-US" sz="1100">
              <a:latin typeface="Aptos" panose="020B0004020202020204" pitchFamily="34" charset="0"/>
              <a:ea typeface="+mn-ea"/>
              <a:cs typeface="Times New Roman" panose="02020603050405020304" pitchFamily="18" charset="0"/>
            </a:rPr>
            <a:t>Project Price Components in Part V(b)(iii) that represent the total cost to the Utilities associated with the development, construction and transfer of the Project.</a:t>
          </a:r>
        </a:p>
        <a:p>
          <a:pPr rtl="0"/>
          <a:endParaRPr lang="en-US" sz="1100">
            <a:latin typeface="Aptos" panose="020B0004020202020204" pitchFamily="34" charset="0"/>
            <a:ea typeface="+mn-ea"/>
            <a:cs typeface="Times New Roman" panose="02020603050405020304" pitchFamily="18" charset="0"/>
          </a:endParaRPr>
        </a:p>
        <a:p>
          <a:pPr rtl="0"/>
          <a:r>
            <a:rPr lang="en-US" sz="1100">
              <a:latin typeface="Aptos" panose="020B0004020202020204" pitchFamily="34" charset="0"/>
              <a:ea typeface="+mn-ea"/>
              <a:cs typeface="Times New Roman" panose="02020603050405020304" pitchFamily="18" charset="0"/>
            </a:rPr>
            <a:t>In the event the Project is developed in phases, information provided in Part V(b)(ii) should be provided separately for each phase and specified as such, as described in the instructions for Part V(a) (left).  For a phased Project, information in the "Notes" section of Part V(b)(iii) should specify the allocation of the corresponding value in the "Amount ($)" column associated with each phase.  Additionally, the Total Project Price value at the bottom of Part V(b)(ii) must equal the Project Price Detail value at the bottom of Part V(b)(iii).</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5851</xdr:colOff>
      <xdr:row>5</xdr:row>
      <xdr:rowOff>160344</xdr:rowOff>
    </xdr:from>
    <xdr:to>
      <xdr:col>14</xdr:col>
      <xdr:colOff>30725</xdr:colOff>
      <xdr:row>8</xdr:row>
      <xdr:rowOff>106076</xdr:rowOff>
    </xdr:to>
    <xdr:sp macro="" textlink="">
      <xdr:nvSpPr>
        <xdr:cNvPr id="53" name="TextBox 1">
          <a:extLst>
            <a:ext uri="{FF2B5EF4-FFF2-40B4-BE49-F238E27FC236}">
              <a16:creationId xmlns:a16="http://schemas.microsoft.com/office/drawing/2014/main" id="{32B3ED60-B65F-4CAB-B5DE-EF30B187BA90}"/>
            </a:ext>
            <a:ext uri="{147F2762-F138-4A5C-976F-8EAC2B608ADB}">
              <a16:predDERef xmlns:a16="http://schemas.microsoft.com/office/drawing/2014/main" pred="{520B8E99-0542-BF6B-BB3A-C71B37049357}"/>
            </a:ext>
          </a:extLst>
        </xdr:cNvPr>
        <xdr:cNvSpPr txBox="1"/>
      </xdr:nvSpPr>
      <xdr:spPr>
        <a:xfrm>
          <a:off x="1094422" y="1316951"/>
          <a:ext cx="12679517" cy="558054"/>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This Production Date Form is a portion of the requirements of Sections 8.B.vii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this Form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Following the legend below</a:t>
          </a:r>
          <a:r>
            <a:rPr lang="en-US" sz="1050" baseline="0">
              <a:solidFill>
                <a:schemeClr val="tx1"/>
              </a:solidFill>
              <a:latin typeface="Aptos" panose="020B0004020202020204" pitchFamily="34" charset="0"/>
              <a:ea typeface="Times New Roman"/>
              <a:cs typeface="Times New Roman"/>
              <a:sym typeface="Times New Roman"/>
            </a:rPr>
            <a:t>, please complete the fields directly below and tables in Part VI (a) (i): Representative Deliveries in Representative Year (far right), and Part VI (b) and Part VI (c): Operational Data Adjustments for Planned and Unplanned Maintenance, respectively, in the center of this Form.</a:t>
          </a:r>
          <a:endParaRPr sz="1050">
            <a:solidFill>
              <a:schemeClr val="tx1"/>
            </a:solidFill>
            <a:latin typeface="Aptos" panose="020B00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5851</xdr:colOff>
      <xdr:row>5</xdr:row>
      <xdr:rowOff>160344</xdr:rowOff>
    </xdr:from>
    <xdr:to>
      <xdr:col>14</xdr:col>
      <xdr:colOff>30725</xdr:colOff>
      <xdr:row>8</xdr:row>
      <xdr:rowOff>106076</xdr:rowOff>
    </xdr:to>
    <xdr:sp macro="" textlink="">
      <xdr:nvSpPr>
        <xdr:cNvPr id="2" name="TextBox 1">
          <a:extLst>
            <a:ext uri="{FF2B5EF4-FFF2-40B4-BE49-F238E27FC236}">
              <a16:creationId xmlns:a16="http://schemas.microsoft.com/office/drawing/2014/main" id="{725D9C8D-D431-455A-BB24-A3F041287340}"/>
            </a:ext>
            <a:ext uri="{147F2762-F138-4A5C-976F-8EAC2B608ADB}">
              <a16:predDERef xmlns:a16="http://schemas.microsoft.com/office/drawing/2014/main" pred="{520B8E99-0542-BF6B-BB3A-C71B37049357}"/>
            </a:ext>
          </a:extLst>
        </xdr:cNvPr>
        <xdr:cNvSpPr txBox="1"/>
      </xdr:nvSpPr>
      <xdr:spPr>
        <a:xfrm>
          <a:off x="1091701" y="1208094"/>
          <a:ext cx="12645499" cy="517232"/>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This Production Date Form is a portion of the requirements of Sections 8.B.vii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this Form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Following the legend </a:t>
          </a:r>
          <a:r>
            <a:rPr lang="en-US" sz="1050" baseline="0">
              <a:solidFill>
                <a:schemeClr val="tx1"/>
              </a:solidFill>
              <a:latin typeface="Aptos" panose="020B0004020202020204" pitchFamily="34" charset="0"/>
              <a:ea typeface="Times New Roman"/>
              <a:cs typeface="Times New Roman"/>
              <a:sym typeface="Times New Roman"/>
            </a:rPr>
            <a:t>below, please complete the fields directly below and tables in Part VI (a) (i): Representative Deliveries in Representative Year (far right), and Part VI (b) and Part VI (c): Operational Data Adjustments for Planned and Unplanned Maintenance, respectively, in the center of this Form.</a:t>
          </a:r>
          <a:endParaRPr sz="1050">
            <a:solidFill>
              <a:schemeClr val="tx1"/>
            </a:solidFill>
            <a:latin typeface="Aptos" panose="020B0004020202020204" pitchFamily="34" charset="0"/>
          </a:endParaRPr>
        </a:p>
      </xdr:txBody>
    </xdr:sp>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3F895-F46E-4DB0-8464-BF100E91D438}">
  <sheetPr>
    <tabColor theme="0"/>
    <pageSetUpPr fitToPage="1"/>
  </sheetPr>
  <dimension ref="A1:Z81"/>
  <sheetViews>
    <sheetView showGridLines="0" zoomScale="220" zoomScaleNormal="220" zoomScaleSheetLayoutView="84" workbookViewId="0">
      <selection activeCell="A82" sqref="A82:XFD84"/>
    </sheetView>
  </sheetViews>
  <sheetFormatPr defaultColWidth="0" defaultRowHeight="15" customHeight="1" zeroHeight="1" x14ac:dyDescent="0.45"/>
  <cols>
    <col min="1" max="1" width="5.73046875" style="75" customWidth="1"/>
    <col min="2" max="10" width="10" style="75" customWidth="1"/>
    <col min="11" max="11" width="5.73046875" style="75" customWidth="1"/>
    <col min="12" max="26" width="9.1328125" style="75" hidden="1" customWidth="1"/>
    <col min="27" max="16384" width="14.3984375" style="75" hidden="1"/>
  </cols>
  <sheetData>
    <row r="1" spans="1:11" ht="13.5" customHeight="1" x14ac:dyDescent="0.45">
      <c r="A1" s="326"/>
      <c r="B1" s="326"/>
      <c r="C1" s="326"/>
      <c r="D1" s="326"/>
      <c r="E1" s="326"/>
      <c r="F1" s="326"/>
      <c r="G1" s="326"/>
      <c r="H1" s="326"/>
      <c r="I1" s="326"/>
      <c r="J1" s="326"/>
      <c r="K1" s="326"/>
    </row>
    <row r="2" spans="1:11" ht="13.5" customHeight="1" thickBot="1" x14ac:dyDescent="0.5">
      <c r="A2" s="326"/>
      <c r="B2" s="326"/>
      <c r="C2" s="326"/>
      <c r="D2" s="326"/>
      <c r="E2" s="326"/>
      <c r="F2" s="326"/>
      <c r="G2" s="326"/>
      <c r="H2" s="326"/>
      <c r="I2" s="326"/>
      <c r="J2" s="326"/>
      <c r="K2" s="326"/>
    </row>
    <row r="3" spans="1:11" ht="13.5" customHeight="1" x14ac:dyDescent="0.45">
      <c r="A3" s="326"/>
      <c r="B3" s="208" t="s">
        <v>447</v>
      </c>
      <c r="C3" s="329"/>
      <c r="D3" s="329"/>
      <c r="E3" s="329"/>
      <c r="F3" s="329"/>
      <c r="G3" s="329"/>
      <c r="H3" s="329"/>
      <c r="I3" s="329"/>
      <c r="J3" s="509"/>
      <c r="K3" s="326"/>
    </row>
    <row r="4" spans="1:11" ht="13.5" customHeight="1" x14ac:dyDescent="0.45">
      <c r="A4" s="326"/>
      <c r="B4" s="467"/>
      <c r="C4" s="73"/>
      <c r="D4" s="73"/>
      <c r="E4" s="73"/>
      <c r="F4" s="73"/>
      <c r="G4" s="73"/>
      <c r="H4" s="73"/>
      <c r="I4" s="73"/>
      <c r="J4" s="510"/>
      <c r="K4" s="326"/>
    </row>
    <row r="5" spans="1:11" ht="13.5" customHeight="1" x14ac:dyDescent="0.55000000000000004">
      <c r="A5" s="326"/>
      <c r="B5" s="551" t="s">
        <v>2</v>
      </c>
      <c r="C5" s="552"/>
      <c r="D5" s="552"/>
      <c r="E5" s="552"/>
      <c r="F5" s="552"/>
      <c r="G5" s="552"/>
      <c r="H5" s="552"/>
      <c r="I5" s="552"/>
      <c r="J5" s="553"/>
      <c r="K5" s="326"/>
    </row>
    <row r="6" spans="1:11" ht="18" x14ac:dyDescent="0.55000000000000004">
      <c r="A6" s="326"/>
      <c r="B6" s="189"/>
      <c r="C6" s="188"/>
      <c r="D6" s="188"/>
      <c r="E6" s="188"/>
      <c r="F6" s="188" t="s">
        <v>3</v>
      </c>
      <c r="G6" s="188"/>
      <c r="H6" s="188"/>
      <c r="I6" s="188"/>
      <c r="J6" s="194"/>
      <c r="K6" s="326"/>
    </row>
    <row r="7" spans="1:11" ht="13.5" customHeight="1" x14ac:dyDescent="0.5">
      <c r="A7" s="326"/>
      <c r="B7" s="554"/>
      <c r="C7" s="555"/>
      <c r="D7" s="555"/>
      <c r="E7" s="555"/>
      <c r="F7" s="555"/>
      <c r="G7" s="555"/>
      <c r="H7" s="555"/>
      <c r="I7" s="555"/>
      <c r="J7" s="556"/>
      <c r="K7" s="326"/>
    </row>
    <row r="8" spans="1:11" ht="13.5" customHeight="1" x14ac:dyDescent="0.5">
      <c r="A8" s="326"/>
      <c r="B8" s="554" t="s">
        <v>429</v>
      </c>
      <c r="C8" s="555"/>
      <c r="D8" s="555"/>
      <c r="E8" s="555"/>
      <c r="F8" s="555"/>
      <c r="G8" s="555"/>
      <c r="H8" s="555"/>
      <c r="I8" s="555"/>
      <c r="J8" s="556"/>
      <c r="K8" s="326"/>
    </row>
    <row r="9" spans="1:11" ht="15" customHeight="1" x14ac:dyDescent="0.45">
      <c r="A9" s="326"/>
      <c r="B9" s="346"/>
      <c r="C9" s="73"/>
      <c r="D9" s="73"/>
      <c r="E9" s="73"/>
      <c r="F9" s="73"/>
      <c r="G9" s="73"/>
      <c r="H9" s="73"/>
      <c r="I9" s="73"/>
      <c r="J9" s="331"/>
      <c r="K9" s="326"/>
    </row>
    <row r="10" spans="1:11" ht="15" customHeight="1" x14ac:dyDescent="0.45">
      <c r="A10" s="326"/>
      <c r="B10" s="346"/>
      <c r="C10" s="73"/>
      <c r="D10" s="73"/>
      <c r="E10" s="73"/>
      <c r="F10" s="73"/>
      <c r="G10" s="73"/>
      <c r="H10" s="73"/>
      <c r="I10" s="73"/>
      <c r="J10" s="331"/>
      <c r="K10" s="326"/>
    </row>
    <row r="11" spans="1:11" ht="15" customHeight="1" x14ac:dyDescent="0.45">
      <c r="A11" s="326"/>
      <c r="B11" s="346"/>
      <c r="C11" s="73"/>
      <c r="D11" s="73"/>
      <c r="E11" s="73"/>
      <c r="F11" s="73"/>
      <c r="G11" s="73"/>
      <c r="H11" s="73"/>
      <c r="I11" s="73"/>
      <c r="J11" s="331"/>
      <c r="K11" s="326"/>
    </row>
    <row r="12" spans="1:11" ht="15" customHeight="1" x14ac:dyDescent="0.45">
      <c r="A12" s="326"/>
      <c r="B12" s="346"/>
      <c r="C12" s="73"/>
      <c r="D12" s="73"/>
      <c r="E12" s="73"/>
      <c r="F12" s="73"/>
      <c r="G12" s="73"/>
      <c r="H12" s="73"/>
      <c r="I12" s="73"/>
      <c r="J12" s="331"/>
      <c r="K12" s="326"/>
    </row>
    <row r="13" spans="1:11" ht="15" customHeight="1" x14ac:dyDescent="0.45">
      <c r="A13" s="326"/>
      <c r="B13" s="346"/>
      <c r="C13" s="73"/>
      <c r="D13" s="73"/>
      <c r="E13" s="73"/>
      <c r="F13" s="73"/>
      <c r="G13" s="73"/>
      <c r="H13" s="73"/>
      <c r="I13" s="73"/>
      <c r="J13" s="331"/>
      <c r="K13" s="326"/>
    </row>
    <row r="14" spans="1:11" ht="15" customHeight="1" x14ac:dyDescent="0.45">
      <c r="A14" s="326"/>
      <c r="B14" s="346"/>
      <c r="C14" s="73"/>
      <c r="D14" s="73"/>
      <c r="E14" s="73"/>
      <c r="F14" s="73"/>
      <c r="G14" s="73"/>
      <c r="H14" s="73"/>
      <c r="I14" s="73"/>
      <c r="J14" s="331"/>
      <c r="K14" s="326"/>
    </row>
    <row r="15" spans="1:11" ht="15" customHeight="1" x14ac:dyDescent="0.45">
      <c r="A15" s="326"/>
      <c r="B15" s="346"/>
      <c r="C15" s="73"/>
      <c r="D15" s="73"/>
      <c r="E15" s="73"/>
      <c r="F15" s="73"/>
      <c r="G15" s="73"/>
      <c r="H15" s="73"/>
      <c r="I15" s="73"/>
      <c r="J15" s="331"/>
      <c r="K15" s="326"/>
    </row>
    <row r="16" spans="1:11" ht="15" customHeight="1" x14ac:dyDescent="0.45">
      <c r="A16" s="326"/>
      <c r="B16" s="346"/>
      <c r="C16" s="73"/>
      <c r="D16" s="73"/>
      <c r="E16" s="73"/>
      <c r="F16" s="73"/>
      <c r="G16" s="73"/>
      <c r="H16" s="73"/>
      <c r="I16" s="73"/>
      <c r="J16" s="331"/>
      <c r="K16" s="326"/>
    </row>
    <row r="17" spans="1:11" ht="15" customHeight="1" x14ac:dyDescent="0.45">
      <c r="A17" s="326"/>
      <c r="B17" s="346"/>
      <c r="C17" s="73"/>
      <c r="D17" s="73"/>
      <c r="E17" s="73"/>
      <c r="F17" s="73"/>
      <c r="G17" s="73"/>
      <c r="H17" s="73"/>
      <c r="I17" s="73"/>
      <c r="J17" s="331"/>
      <c r="K17" s="326"/>
    </row>
    <row r="18" spans="1:11" ht="15" customHeight="1" x14ac:dyDescent="0.45">
      <c r="A18" s="326"/>
      <c r="B18" s="346"/>
      <c r="C18" s="73"/>
      <c r="D18" s="73"/>
      <c r="E18" s="73"/>
      <c r="F18" s="73"/>
      <c r="G18" s="73"/>
      <c r="H18" s="73"/>
      <c r="I18" s="73"/>
      <c r="J18" s="331"/>
      <c r="K18" s="326"/>
    </row>
    <row r="19" spans="1:11" ht="15" customHeight="1" x14ac:dyDescent="0.45">
      <c r="A19" s="326"/>
      <c r="B19" s="346"/>
      <c r="C19" s="73"/>
      <c r="D19" s="73"/>
      <c r="E19" s="73"/>
      <c r="F19" s="73"/>
      <c r="G19" s="73"/>
      <c r="H19" s="73"/>
      <c r="I19" s="73"/>
      <c r="J19" s="331"/>
      <c r="K19" s="326"/>
    </row>
    <row r="20" spans="1:11" ht="15" customHeight="1" x14ac:dyDescent="0.45">
      <c r="A20" s="326"/>
      <c r="B20" s="346"/>
      <c r="C20" s="73"/>
      <c r="D20" s="73"/>
      <c r="E20" s="73"/>
      <c r="F20" s="73"/>
      <c r="G20" s="73"/>
      <c r="H20" s="73"/>
      <c r="I20" s="73"/>
      <c r="J20" s="331"/>
      <c r="K20" s="326"/>
    </row>
    <row r="21" spans="1:11" ht="15" customHeight="1" x14ac:dyDescent="0.45">
      <c r="A21" s="326"/>
      <c r="B21" s="346"/>
      <c r="C21" s="73"/>
      <c r="D21" s="73"/>
      <c r="E21" s="73"/>
      <c r="F21" s="73"/>
      <c r="G21" s="73"/>
      <c r="H21" s="73"/>
      <c r="I21" s="73"/>
      <c r="J21" s="331"/>
      <c r="K21" s="326"/>
    </row>
    <row r="22" spans="1:11" ht="15" customHeight="1" x14ac:dyDescent="0.45">
      <c r="A22" s="326"/>
      <c r="B22" s="346"/>
      <c r="C22" s="73"/>
      <c r="D22" s="73"/>
      <c r="E22" s="73"/>
      <c r="F22" s="73"/>
      <c r="G22" s="73"/>
      <c r="H22" s="73"/>
      <c r="I22" s="73"/>
      <c r="J22" s="331"/>
      <c r="K22" s="326"/>
    </row>
    <row r="23" spans="1:11" ht="15" customHeight="1" x14ac:dyDescent="0.45">
      <c r="A23" s="326"/>
      <c r="B23" s="346"/>
      <c r="C23" s="73"/>
      <c r="D23" s="73"/>
      <c r="E23" s="73"/>
      <c r="F23" s="73"/>
      <c r="G23" s="73"/>
      <c r="H23" s="73"/>
      <c r="I23" s="73"/>
      <c r="J23" s="331"/>
      <c r="K23" s="326"/>
    </row>
    <row r="24" spans="1:11" ht="15" customHeight="1" x14ac:dyDescent="0.45">
      <c r="A24" s="326"/>
      <c r="B24" s="346"/>
      <c r="C24" s="73"/>
      <c r="D24" s="73"/>
      <c r="E24" s="73"/>
      <c r="F24" s="73"/>
      <c r="G24" s="73"/>
      <c r="H24" s="73"/>
      <c r="I24" s="73"/>
      <c r="J24" s="331"/>
      <c r="K24" s="326"/>
    </row>
    <row r="25" spans="1:11" ht="15" customHeight="1" x14ac:dyDescent="0.45">
      <c r="A25" s="326"/>
      <c r="B25" s="346"/>
      <c r="C25" s="73"/>
      <c r="D25" s="73"/>
      <c r="E25" s="73"/>
      <c r="F25" s="73"/>
      <c r="G25" s="73"/>
      <c r="H25" s="73"/>
      <c r="I25" s="73"/>
      <c r="J25" s="331"/>
      <c r="K25" s="326"/>
    </row>
    <row r="26" spans="1:11" ht="15" customHeight="1" x14ac:dyDescent="0.45">
      <c r="A26" s="326"/>
      <c r="B26" s="346"/>
      <c r="C26" s="73"/>
      <c r="D26" s="73"/>
      <c r="E26" s="73"/>
      <c r="F26" s="73"/>
      <c r="G26" s="73"/>
      <c r="H26" s="73"/>
      <c r="I26" s="73"/>
      <c r="J26" s="331"/>
      <c r="K26" s="326"/>
    </row>
    <row r="27" spans="1:11" ht="15" customHeight="1" x14ac:dyDescent="0.45">
      <c r="A27" s="326"/>
      <c r="B27" s="346"/>
      <c r="C27" s="73"/>
      <c r="D27" s="73"/>
      <c r="E27" s="73"/>
      <c r="F27" s="73"/>
      <c r="G27" s="73"/>
      <c r="H27" s="73"/>
      <c r="I27" s="73"/>
      <c r="J27" s="331"/>
      <c r="K27" s="326"/>
    </row>
    <row r="28" spans="1:11" ht="15" customHeight="1" x14ac:dyDescent="0.45">
      <c r="A28" s="326"/>
      <c r="B28" s="346"/>
      <c r="C28" s="73"/>
      <c r="D28" s="73"/>
      <c r="E28" s="73"/>
      <c r="F28" s="73"/>
      <c r="G28" s="73"/>
      <c r="H28" s="73"/>
      <c r="I28" s="73"/>
      <c r="J28" s="331"/>
      <c r="K28" s="326"/>
    </row>
    <row r="29" spans="1:11" ht="15" customHeight="1" x14ac:dyDescent="0.45">
      <c r="A29" s="326"/>
      <c r="B29" s="346"/>
      <c r="C29" s="73"/>
      <c r="D29" s="73"/>
      <c r="E29" s="73"/>
      <c r="F29" s="73"/>
      <c r="G29" s="73"/>
      <c r="H29" s="73"/>
      <c r="I29" s="73"/>
      <c r="J29" s="331"/>
      <c r="K29" s="326"/>
    </row>
    <row r="30" spans="1:11" ht="15" customHeight="1" x14ac:dyDescent="0.45">
      <c r="A30" s="326"/>
      <c r="B30" s="346"/>
      <c r="C30" s="73"/>
      <c r="D30" s="73"/>
      <c r="E30" s="73"/>
      <c r="F30" s="73"/>
      <c r="G30" s="73"/>
      <c r="H30" s="73"/>
      <c r="I30" s="73"/>
      <c r="J30" s="331"/>
      <c r="K30" s="326"/>
    </row>
    <row r="31" spans="1:11" ht="15" customHeight="1" x14ac:dyDescent="0.45">
      <c r="A31" s="326"/>
      <c r="B31" s="346"/>
      <c r="C31" s="73"/>
      <c r="D31" s="73"/>
      <c r="E31" s="73"/>
      <c r="F31" s="73"/>
      <c r="G31" s="73"/>
      <c r="H31" s="73"/>
      <c r="I31" s="73"/>
      <c r="J31" s="331"/>
      <c r="K31" s="326"/>
    </row>
    <row r="32" spans="1:11" ht="15" customHeight="1" x14ac:dyDescent="0.45">
      <c r="A32" s="326"/>
      <c r="B32" s="346"/>
      <c r="C32" s="73"/>
      <c r="D32" s="73"/>
      <c r="E32" s="73"/>
      <c r="F32" s="73"/>
      <c r="G32" s="73"/>
      <c r="H32" s="73"/>
      <c r="I32" s="73"/>
      <c r="J32" s="331"/>
      <c r="K32" s="326"/>
    </row>
    <row r="33" spans="1:11" ht="15" customHeight="1" x14ac:dyDescent="0.45">
      <c r="A33" s="326"/>
      <c r="B33" s="346"/>
      <c r="C33" s="73"/>
      <c r="D33" s="73"/>
      <c r="E33" s="73"/>
      <c r="F33" s="73"/>
      <c r="G33" s="73"/>
      <c r="H33" s="73"/>
      <c r="I33" s="73"/>
      <c r="J33" s="331"/>
      <c r="K33" s="326"/>
    </row>
    <row r="34" spans="1:11" ht="15" customHeight="1" x14ac:dyDescent="0.45">
      <c r="A34" s="326"/>
      <c r="B34" s="346"/>
      <c r="C34" s="73"/>
      <c r="D34" s="73"/>
      <c r="E34" s="73"/>
      <c r="F34" s="73"/>
      <c r="G34" s="73"/>
      <c r="H34" s="73"/>
      <c r="I34" s="73"/>
      <c r="J34" s="331"/>
      <c r="K34" s="326"/>
    </row>
    <row r="35" spans="1:11" ht="15" customHeight="1" x14ac:dyDescent="0.45">
      <c r="A35" s="326"/>
      <c r="B35" s="346"/>
      <c r="C35" s="73"/>
      <c r="D35" s="73"/>
      <c r="E35" s="73"/>
      <c r="F35" s="73"/>
      <c r="G35" s="73"/>
      <c r="H35" s="73"/>
      <c r="I35" s="73"/>
      <c r="J35" s="331"/>
      <c r="K35" s="326"/>
    </row>
    <row r="36" spans="1:11" ht="15" customHeight="1" x14ac:dyDescent="0.45">
      <c r="A36" s="326"/>
      <c r="B36" s="346"/>
      <c r="C36" s="73"/>
      <c r="D36" s="73"/>
      <c r="E36" s="73"/>
      <c r="F36" s="73"/>
      <c r="G36" s="73"/>
      <c r="H36" s="73"/>
      <c r="I36" s="73"/>
      <c r="J36" s="331"/>
      <c r="K36" s="326"/>
    </row>
    <row r="37" spans="1:11" ht="15" customHeight="1" x14ac:dyDescent="0.45">
      <c r="A37" s="326"/>
      <c r="B37" s="346"/>
      <c r="C37" s="73"/>
      <c r="D37" s="73"/>
      <c r="E37" s="73"/>
      <c r="F37" s="73"/>
      <c r="G37" s="73"/>
      <c r="H37" s="73"/>
      <c r="I37" s="73"/>
      <c r="J37" s="331"/>
      <c r="K37" s="326"/>
    </row>
    <row r="38" spans="1:11" ht="15" customHeight="1" x14ac:dyDescent="0.45">
      <c r="A38" s="326"/>
      <c r="B38" s="346"/>
      <c r="C38" s="73"/>
      <c r="D38" s="73"/>
      <c r="E38" s="73"/>
      <c r="F38" s="73"/>
      <c r="G38" s="73"/>
      <c r="H38" s="73"/>
      <c r="I38" s="73"/>
      <c r="J38" s="331"/>
      <c r="K38" s="326"/>
    </row>
    <row r="39" spans="1:11" ht="15" customHeight="1" x14ac:dyDescent="0.45">
      <c r="A39" s="326"/>
      <c r="B39" s="346"/>
      <c r="C39" s="73"/>
      <c r="D39" s="73"/>
      <c r="E39" s="73"/>
      <c r="F39" s="73"/>
      <c r="G39" s="73"/>
      <c r="H39" s="73"/>
      <c r="I39" s="73"/>
      <c r="J39" s="331"/>
      <c r="K39" s="326"/>
    </row>
    <row r="40" spans="1:11" ht="13.5" customHeight="1" thickBot="1" x14ac:dyDescent="0.5">
      <c r="A40" s="326"/>
      <c r="B40" s="349"/>
      <c r="C40" s="468"/>
      <c r="D40" s="468"/>
      <c r="E40" s="468"/>
      <c r="F40" s="468"/>
      <c r="G40" s="468"/>
      <c r="H40" s="468"/>
      <c r="I40" s="468"/>
      <c r="J40" s="388"/>
      <c r="K40" s="326"/>
    </row>
    <row r="41" spans="1:11" ht="13.5" customHeight="1" x14ac:dyDescent="0.45">
      <c r="A41" s="326"/>
      <c r="B41" s="326"/>
      <c r="C41" s="326"/>
      <c r="D41" s="326"/>
      <c r="E41" s="326"/>
      <c r="F41" s="326"/>
      <c r="G41" s="326"/>
      <c r="H41" s="326"/>
      <c r="I41" s="326"/>
      <c r="J41" s="326"/>
      <c r="K41" s="326"/>
    </row>
    <row r="42" spans="1:11" ht="13.5" customHeight="1" thickBot="1" x14ac:dyDescent="0.5">
      <c r="A42" s="326"/>
      <c r="B42" s="326"/>
      <c r="C42" s="326"/>
      <c r="D42" s="326"/>
      <c r="E42" s="326"/>
      <c r="F42" s="326"/>
      <c r="G42" s="326"/>
      <c r="H42" s="326"/>
      <c r="I42" s="326"/>
      <c r="J42" s="326"/>
      <c r="K42" s="326"/>
    </row>
    <row r="43" spans="1:11" ht="13.5" customHeight="1" x14ac:dyDescent="0.45">
      <c r="A43" s="326"/>
      <c r="B43" s="208" t="str">
        <f>B3</f>
        <v>Duke OSW ARFI Submission Uptake Form_UPDATED 04.17.2025</v>
      </c>
      <c r="C43" s="329"/>
      <c r="D43" s="329"/>
      <c r="E43" s="329"/>
      <c r="F43" s="329"/>
      <c r="G43" s="329"/>
      <c r="H43" s="329"/>
      <c r="I43" s="329"/>
      <c r="J43" s="330"/>
      <c r="K43" s="326"/>
    </row>
    <row r="44" spans="1:11" ht="13.5" customHeight="1" x14ac:dyDescent="0.45">
      <c r="A44" s="326"/>
      <c r="B44" s="467"/>
      <c r="C44" s="73"/>
      <c r="D44" s="73"/>
      <c r="E44" s="73"/>
      <c r="F44" s="73"/>
      <c r="G44" s="73"/>
      <c r="H44" s="73"/>
      <c r="I44" s="73"/>
      <c r="J44" s="331"/>
      <c r="K44" s="326"/>
    </row>
    <row r="45" spans="1:11" ht="13.5" customHeight="1" x14ac:dyDescent="0.5">
      <c r="A45" s="326"/>
      <c r="B45" s="557" t="s">
        <v>4</v>
      </c>
      <c r="C45" s="558"/>
      <c r="D45" s="558"/>
      <c r="E45" s="558"/>
      <c r="F45" s="558"/>
      <c r="G45" s="558"/>
      <c r="H45" s="558"/>
      <c r="I45" s="558"/>
      <c r="J45" s="559"/>
      <c r="K45" s="326"/>
    </row>
    <row r="46" spans="1:11" ht="13.5" customHeight="1" x14ac:dyDescent="0.5">
      <c r="A46" s="326"/>
      <c r="B46" s="195"/>
      <c r="C46" s="190"/>
      <c r="D46" s="190"/>
      <c r="E46" s="190"/>
      <c r="F46" s="190" t="s">
        <v>3</v>
      </c>
      <c r="G46" s="190"/>
      <c r="H46" s="190"/>
      <c r="I46" s="190"/>
      <c r="J46" s="253"/>
      <c r="K46" s="326"/>
    </row>
    <row r="47" spans="1:11" ht="15" customHeight="1" x14ac:dyDescent="0.45">
      <c r="A47" s="326"/>
      <c r="B47" s="346"/>
      <c r="C47" s="73"/>
      <c r="D47" s="73"/>
      <c r="E47" s="73"/>
      <c r="F47" s="73"/>
      <c r="G47" s="73"/>
      <c r="H47" s="73"/>
      <c r="I47" s="73"/>
      <c r="J47" s="331"/>
      <c r="K47" s="326"/>
    </row>
    <row r="48" spans="1:11" ht="15" customHeight="1" x14ac:dyDescent="0.45">
      <c r="A48" s="326"/>
      <c r="B48" s="346"/>
      <c r="C48" s="73"/>
      <c r="D48" s="73"/>
      <c r="E48" s="73"/>
      <c r="F48" s="73"/>
      <c r="G48" s="73"/>
      <c r="H48" s="73"/>
      <c r="I48" s="73"/>
      <c r="J48" s="331"/>
      <c r="K48" s="326"/>
    </row>
    <row r="49" spans="1:11" ht="15" customHeight="1" x14ac:dyDescent="0.45">
      <c r="A49" s="326"/>
      <c r="B49" s="346"/>
      <c r="C49" s="73"/>
      <c r="D49" s="73"/>
      <c r="E49" s="73"/>
      <c r="F49" s="73"/>
      <c r="G49" s="73"/>
      <c r="H49" s="73"/>
      <c r="I49" s="73"/>
      <c r="J49" s="331"/>
      <c r="K49" s="326"/>
    </row>
    <row r="50" spans="1:11" ht="15" customHeight="1" x14ac:dyDescent="0.45">
      <c r="A50" s="326"/>
      <c r="B50" s="346"/>
      <c r="C50" s="73"/>
      <c r="D50" s="73"/>
      <c r="E50" s="73"/>
      <c r="F50" s="73"/>
      <c r="G50" s="73"/>
      <c r="H50" s="73"/>
      <c r="I50" s="73"/>
      <c r="J50" s="331"/>
      <c r="K50" s="326"/>
    </row>
    <row r="51" spans="1:11" ht="15" customHeight="1" x14ac:dyDescent="0.45">
      <c r="A51" s="326"/>
      <c r="B51" s="346"/>
      <c r="C51" s="73"/>
      <c r="D51" s="73"/>
      <c r="E51" s="73"/>
      <c r="F51" s="73"/>
      <c r="G51" s="73"/>
      <c r="H51" s="73"/>
      <c r="I51" s="73"/>
      <c r="J51" s="331"/>
      <c r="K51" s="326"/>
    </row>
    <row r="52" spans="1:11" ht="15" customHeight="1" x14ac:dyDescent="0.45">
      <c r="A52" s="326"/>
      <c r="B52" s="346"/>
      <c r="C52" s="73"/>
      <c r="D52" s="73"/>
      <c r="E52" s="73"/>
      <c r="F52" s="73"/>
      <c r="G52" s="73"/>
      <c r="H52" s="73"/>
      <c r="I52" s="73"/>
      <c r="J52" s="331"/>
      <c r="K52" s="326"/>
    </row>
    <row r="53" spans="1:11" ht="15" customHeight="1" x14ac:dyDescent="0.45">
      <c r="A53" s="326"/>
      <c r="B53" s="346"/>
      <c r="C53" s="73"/>
      <c r="D53" s="73"/>
      <c r="E53" s="73"/>
      <c r="F53" s="73"/>
      <c r="G53" s="73"/>
      <c r="H53" s="73"/>
      <c r="I53" s="73"/>
      <c r="J53" s="331"/>
      <c r="K53" s="326"/>
    </row>
    <row r="54" spans="1:11" ht="15" customHeight="1" x14ac:dyDescent="0.45">
      <c r="A54" s="326"/>
      <c r="B54" s="346"/>
      <c r="C54" s="73"/>
      <c r="D54" s="73"/>
      <c r="E54" s="73"/>
      <c r="F54" s="73"/>
      <c r="G54" s="73"/>
      <c r="H54" s="73"/>
      <c r="I54" s="73"/>
      <c r="J54" s="331"/>
      <c r="K54" s="326"/>
    </row>
    <row r="55" spans="1:11" ht="15" customHeight="1" x14ac:dyDescent="0.45">
      <c r="A55" s="326"/>
      <c r="B55" s="346"/>
      <c r="C55" s="73"/>
      <c r="D55" s="73"/>
      <c r="E55" s="73"/>
      <c r="F55" s="73"/>
      <c r="G55" s="73"/>
      <c r="H55" s="73"/>
      <c r="I55" s="73"/>
      <c r="J55" s="331"/>
      <c r="K55" s="326"/>
    </row>
    <row r="56" spans="1:11" ht="15" customHeight="1" x14ac:dyDescent="0.45">
      <c r="A56" s="326"/>
      <c r="B56" s="346"/>
      <c r="C56" s="73"/>
      <c r="D56" s="73"/>
      <c r="E56" s="73"/>
      <c r="F56" s="73"/>
      <c r="G56" s="73"/>
      <c r="H56" s="73"/>
      <c r="I56" s="73"/>
      <c r="J56" s="331"/>
      <c r="K56" s="326"/>
    </row>
    <row r="57" spans="1:11" ht="15" customHeight="1" x14ac:dyDescent="0.45">
      <c r="A57" s="326"/>
      <c r="B57" s="346"/>
      <c r="C57" s="73"/>
      <c r="D57" s="73"/>
      <c r="E57" s="73"/>
      <c r="F57" s="73"/>
      <c r="G57" s="73"/>
      <c r="H57" s="73"/>
      <c r="I57" s="73"/>
      <c r="J57" s="331"/>
      <c r="K57" s="326"/>
    </row>
    <row r="58" spans="1:11" ht="15" customHeight="1" x14ac:dyDescent="0.45">
      <c r="A58" s="326"/>
      <c r="B58" s="346"/>
      <c r="C58" s="73"/>
      <c r="D58" s="73"/>
      <c r="E58" s="73"/>
      <c r="F58" s="73"/>
      <c r="G58" s="73"/>
      <c r="H58" s="73"/>
      <c r="I58" s="73"/>
      <c r="J58" s="331"/>
      <c r="K58" s="326"/>
    </row>
    <row r="59" spans="1:11" ht="15" customHeight="1" x14ac:dyDescent="0.45">
      <c r="A59" s="326"/>
      <c r="B59" s="346"/>
      <c r="C59" s="73"/>
      <c r="D59" s="73"/>
      <c r="E59" s="73"/>
      <c r="F59" s="73"/>
      <c r="G59" s="73"/>
      <c r="H59" s="73"/>
      <c r="I59" s="73"/>
      <c r="J59" s="331"/>
      <c r="K59" s="326"/>
    </row>
    <row r="60" spans="1:11" ht="15" customHeight="1" x14ac:dyDescent="0.45">
      <c r="A60" s="326"/>
      <c r="B60" s="346"/>
      <c r="C60" s="73"/>
      <c r="D60" s="73"/>
      <c r="E60" s="73"/>
      <c r="F60" s="73"/>
      <c r="G60" s="73"/>
      <c r="H60" s="73"/>
      <c r="I60" s="73"/>
      <c r="J60" s="331"/>
      <c r="K60" s="326"/>
    </row>
    <row r="61" spans="1:11" ht="15" customHeight="1" x14ac:dyDescent="0.45">
      <c r="A61" s="326"/>
      <c r="B61" s="346"/>
      <c r="C61" s="73"/>
      <c r="D61" s="73"/>
      <c r="E61" s="73"/>
      <c r="F61" s="73"/>
      <c r="G61" s="73"/>
      <c r="H61" s="73"/>
      <c r="I61" s="73"/>
      <c r="J61" s="331"/>
      <c r="K61" s="326"/>
    </row>
    <row r="62" spans="1:11" ht="15" customHeight="1" x14ac:dyDescent="0.45">
      <c r="A62" s="326"/>
      <c r="B62" s="346"/>
      <c r="C62" s="73"/>
      <c r="D62" s="73"/>
      <c r="E62" s="73"/>
      <c r="F62" s="73"/>
      <c r="G62" s="73"/>
      <c r="H62" s="73"/>
      <c r="I62" s="73"/>
      <c r="J62" s="331"/>
      <c r="K62" s="326"/>
    </row>
    <row r="63" spans="1:11" ht="15" customHeight="1" x14ac:dyDescent="0.45">
      <c r="A63" s="326"/>
      <c r="B63" s="346"/>
      <c r="C63" s="73"/>
      <c r="D63" s="73"/>
      <c r="E63" s="73"/>
      <c r="F63" s="73"/>
      <c r="G63" s="73"/>
      <c r="H63" s="73"/>
      <c r="I63" s="73"/>
      <c r="J63" s="331"/>
      <c r="K63" s="326"/>
    </row>
    <row r="64" spans="1:11" ht="15" customHeight="1" x14ac:dyDescent="0.45">
      <c r="A64" s="326"/>
      <c r="B64" s="346"/>
      <c r="C64" s="73"/>
      <c r="D64" s="73"/>
      <c r="E64" s="73"/>
      <c r="F64" s="73"/>
      <c r="G64" s="73"/>
      <c r="H64" s="73"/>
      <c r="I64" s="73"/>
      <c r="J64" s="331"/>
      <c r="K64" s="326"/>
    </row>
    <row r="65" spans="1:11" ht="15" customHeight="1" x14ac:dyDescent="0.45">
      <c r="A65" s="326"/>
      <c r="B65" s="346"/>
      <c r="C65" s="73"/>
      <c r="D65" s="73"/>
      <c r="E65" s="73"/>
      <c r="F65" s="73"/>
      <c r="G65" s="73"/>
      <c r="H65" s="73"/>
      <c r="I65" s="73"/>
      <c r="J65" s="331"/>
      <c r="K65" s="326"/>
    </row>
    <row r="66" spans="1:11" ht="15" customHeight="1" x14ac:dyDescent="0.45">
      <c r="A66" s="326"/>
      <c r="B66" s="346"/>
      <c r="C66" s="73"/>
      <c r="D66" s="73"/>
      <c r="E66" s="73"/>
      <c r="F66" s="73"/>
      <c r="G66" s="73"/>
      <c r="H66" s="73"/>
      <c r="I66" s="73"/>
      <c r="J66" s="331"/>
      <c r="K66" s="326"/>
    </row>
    <row r="67" spans="1:11" ht="15" customHeight="1" x14ac:dyDescent="0.45">
      <c r="A67" s="326"/>
      <c r="B67" s="346"/>
      <c r="C67" s="73"/>
      <c r="D67" s="73"/>
      <c r="E67" s="73"/>
      <c r="F67" s="73"/>
      <c r="G67" s="73"/>
      <c r="H67" s="73"/>
      <c r="I67" s="73"/>
      <c r="J67" s="331"/>
      <c r="K67" s="326"/>
    </row>
    <row r="68" spans="1:11" ht="15" customHeight="1" x14ac:dyDescent="0.45">
      <c r="A68" s="326"/>
      <c r="B68" s="346"/>
      <c r="C68" s="73"/>
      <c r="D68" s="73"/>
      <c r="E68" s="73"/>
      <c r="F68" s="73"/>
      <c r="G68" s="73"/>
      <c r="H68" s="73"/>
      <c r="I68" s="73"/>
      <c r="J68" s="331"/>
      <c r="K68" s="326"/>
    </row>
    <row r="69" spans="1:11" ht="15" customHeight="1" x14ac:dyDescent="0.45">
      <c r="A69" s="326"/>
      <c r="B69" s="346"/>
      <c r="C69" s="73"/>
      <c r="D69" s="73"/>
      <c r="E69" s="73"/>
      <c r="F69" s="73"/>
      <c r="G69" s="73"/>
      <c r="H69" s="73"/>
      <c r="I69" s="73"/>
      <c r="J69" s="331"/>
      <c r="K69" s="326"/>
    </row>
    <row r="70" spans="1:11" ht="15" customHeight="1" x14ac:dyDescent="0.45">
      <c r="A70" s="326"/>
      <c r="B70" s="346"/>
      <c r="C70" s="73"/>
      <c r="D70" s="73"/>
      <c r="E70" s="73"/>
      <c r="F70" s="73"/>
      <c r="G70" s="73"/>
      <c r="H70" s="73"/>
      <c r="I70" s="73"/>
      <c r="J70" s="331"/>
      <c r="K70" s="326"/>
    </row>
    <row r="71" spans="1:11" ht="15" customHeight="1" x14ac:dyDescent="0.45">
      <c r="A71" s="326"/>
      <c r="B71" s="346"/>
      <c r="C71" s="73"/>
      <c r="D71" s="73"/>
      <c r="E71" s="73"/>
      <c r="F71" s="73"/>
      <c r="G71" s="73"/>
      <c r="H71" s="73"/>
      <c r="I71" s="73"/>
      <c r="J71" s="331"/>
      <c r="K71" s="326"/>
    </row>
    <row r="72" spans="1:11" ht="14.25" x14ac:dyDescent="0.45">
      <c r="A72" s="326"/>
      <c r="B72" s="346"/>
      <c r="C72" s="73"/>
      <c r="D72" s="73"/>
      <c r="E72" s="73"/>
      <c r="F72" s="73"/>
      <c r="G72" s="73"/>
      <c r="H72" s="73"/>
      <c r="I72" s="73"/>
      <c r="J72" s="331"/>
      <c r="K72" s="326"/>
    </row>
    <row r="73" spans="1:11" ht="15" customHeight="1" x14ac:dyDescent="0.45">
      <c r="A73" s="389"/>
      <c r="B73" s="346"/>
      <c r="C73" s="73"/>
      <c r="D73" s="73"/>
      <c r="E73" s="73"/>
      <c r="F73" s="73"/>
      <c r="G73" s="73"/>
      <c r="H73" s="73"/>
      <c r="I73" s="73"/>
      <c r="J73" s="331"/>
      <c r="K73" s="326"/>
    </row>
    <row r="74" spans="1:11" ht="15" customHeight="1" x14ac:dyDescent="0.45">
      <c r="A74" s="326"/>
      <c r="B74" s="346"/>
      <c r="C74" s="73"/>
      <c r="D74" s="73"/>
      <c r="E74" s="73"/>
      <c r="F74" s="73"/>
      <c r="G74" s="73"/>
      <c r="H74" s="73"/>
      <c r="I74" s="73"/>
      <c r="J74" s="331"/>
      <c r="K74" s="326"/>
    </row>
    <row r="75" spans="1:11" ht="15" customHeight="1" x14ac:dyDescent="0.45">
      <c r="A75" s="326"/>
      <c r="B75" s="346"/>
      <c r="C75" s="73"/>
      <c r="D75" s="73"/>
      <c r="E75" s="73"/>
      <c r="F75" s="73"/>
      <c r="G75" s="73"/>
      <c r="H75" s="73"/>
      <c r="I75" s="73"/>
      <c r="J75" s="331"/>
      <c r="K75" s="326"/>
    </row>
    <row r="76" spans="1:11" ht="15" customHeight="1" x14ac:dyDescent="0.45">
      <c r="A76" s="326"/>
      <c r="B76" s="346"/>
      <c r="C76" s="73"/>
      <c r="D76" s="73"/>
      <c r="E76" s="73"/>
      <c r="F76" s="73"/>
      <c r="G76" s="73"/>
      <c r="H76" s="73"/>
      <c r="I76" s="73"/>
      <c r="J76" s="331"/>
      <c r="K76" s="326"/>
    </row>
    <row r="77" spans="1:11" ht="15" customHeight="1" x14ac:dyDescent="0.45">
      <c r="A77" s="326"/>
      <c r="B77" s="346"/>
      <c r="C77" s="73"/>
      <c r="D77" s="73"/>
      <c r="E77" s="73"/>
      <c r="F77" s="73"/>
      <c r="G77" s="73"/>
      <c r="H77" s="73"/>
      <c r="I77" s="73"/>
      <c r="J77" s="331"/>
      <c r="K77" s="326"/>
    </row>
    <row r="78" spans="1:11" ht="15" customHeight="1" x14ac:dyDescent="0.45">
      <c r="A78" s="326"/>
      <c r="B78" s="346"/>
      <c r="C78" s="73"/>
      <c r="D78" s="73"/>
      <c r="E78" s="73"/>
      <c r="F78" s="73"/>
      <c r="G78" s="73"/>
      <c r="H78" s="73"/>
      <c r="I78" s="73"/>
      <c r="J78" s="331"/>
      <c r="K78" s="326"/>
    </row>
    <row r="79" spans="1:11" ht="15" customHeight="1" x14ac:dyDescent="0.45">
      <c r="A79" s="326"/>
      <c r="B79" s="346"/>
      <c r="C79" s="73"/>
      <c r="D79" s="73"/>
      <c r="E79" s="73"/>
      <c r="F79" s="73"/>
      <c r="G79" s="73"/>
      <c r="H79" s="73"/>
      <c r="I79" s="73"/>
      <c r="J79" s="331"/>
      <c r="K79" s="326"/>
    </row>
    <row r="80" spans="1:11" ht="15" customHeight="1" thickBot="1" x14ac:dyDescent="0.5">
      <c r="A80" s="326"/>
      <c r="B80" s="349"/>
      <c r="C80" s="468"/>
      <c r="D80" s="468"/>
      <c r="E80" s="468"/>
      <c r="F80" s="468"/>
      <c r="G80" s="468"/>
      <c r="H80" s="468"/>
      <c r="I80" s="468"/>
      <c r="J80" s="388"/>
      <c r="K80" s="326"/>
    </row>
    <row r="81" spans="1:11" ht="15" customHeight="1" x14ac:dyDescent="0.45">
      <c r="A81" s="191"/>
      <c r="B81" s="326"/>
      <c r="C81" s="326"/>
      <c r="D81" s="326"/>
      <c r="E81" s="326"/>
      <c r="F81" s="326"/>
      <c r="G81" s="326"/>
      <c r="H81" s="326"/>
      <c r="I81" s="326"/>
      <c r="J81" s="326"/>
      <c r="K81" s="470" t="s">
        <v>5</v>
      </c>
    </row>
  </sheetData>
  <sheetProtection algorithmName="SHA-512" hashValue="913ANpYnV7n9VEIrPZ79qsQhpASRccVcRcRm1J2dSLniWq/X7QnlW9OjUCtQ+p1OMfAw+TbrcYg19dS3YEoX2w==" saltValue="PYuDsa0IehkRIhiDQLPnWA==" spinCount="100000" sheet="1" objects="1" scenarios="1"/>
  <mergeCells count="4">
    <mergeCell ref="B5:J5"/>
    <mergeCell ref="B7:J7"/>
    <mergeCell ref="B8:J8"/>
    <mergeCell ref="B45:J45"/>
  </mergeCells>
  <pageMargins left="1" right="1" top="1" bottom="1" header="0" footer="0"/>
  <pageSetup scale="82" fitToHeight="0" orientation="portrait" r:id="rId1"/>
  <rowBreaks count="1" manualBreakCount="1">
    <brk id="41" max="10" man="1"/>
  </rowBreaks>
  <colBreaks count="1" manualBreakCount="1">
    <brk id="11"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CD3DE-6B1D-4044-B41E-B52CA20132D1}">
  <sheetPr>
    <tabColor theme="0"/>
  </sheetPr>
  <dimension ref="A1:Y94"/>
  <sheetViews>
    <sheetView showGridLines="0" zoomScale="220" zoomScaleNormal="220" zoomScaleSheetLayoutView="98" workbookViewId="0">
      <selection activeCell="J46" sqref="J46"/>
    </sheetView>
  </sheetViews>
  <sheetFormatPr defaultColWidth="0" defaultRowHeight="15" customHeight="1" zeroHeight="1" x14ac:dyDescent="0.45"/>
  <cols>
    <col min="1" max="1" width="5.73046875" style="7" customWidth="1"/>
    <col min="2" max="2" width="4.73046875" style="7" customWidth="1"/>
    <col min="3" max="3" width="9.1328125" style="21" customWidth="1"/>
    <col min="4" max="4" width="13.1328125" style="7" customWidth="1"/>
    <col min="5" max="11" width="9.1328125" style="7" customWidth="1"/>
    <col min="12" max="12" width="4.73046875" style="7" customWidth="1"/>
    <col min="13" max="13" width="9.1328125" style="7" customWidth="1"/>
    <col min="14" max="25" width="9.1328125" style="7" hidden="1" customWidth="1"/>
    <col min="26" max="16384" width="14.3984375" style="7" hidden="1"/>
  </cols>
  <sheetData>
    <row r="1" spans="1:14" ht="15" customHeight="1" x14ac:dyDescent="0.45">
      <c r="A1" s="6"/>
      <c r="B1" s="6"/>
      <c r="C1" s="16"/>
      <c r="D1" s="6"/>
      <c r="E1" s="6"/>
      <c r="F1" s="6"/>
      <c r="G1" s="6"/>
      <c r="H1" s="6"/>
      <c r="I1" s="6"/>
      <c r="J1" s="6"/>
      <c r="K1" s="6"/>
      <c r="L1" s="6"/>
      <c r="M1" s="6"/>
    </row>
    <row r="2" spans="1:14" ht="15" customHeight="1" x14ac:dyDescent="0.45">
      <c r="A2" s="6"/>
      <c r="B2" s="3"/>
      <c r="C2" s="17"/>
      <c r="D2" s="3"/>
      <c r="E2" s="3"/>
      <c r="F2" s="3"/>
      <c r="G2" s="3"/>
      <c r="H2" s="3"/>
      <c r="I2" s="3"/>
      <c r="J2" s="3"/>
      <c r="K2" s="3"/>
      <c r="L2" s="3"/>
      <c r="M2" s="6"/>
    </row>
    <row r="3" spans="1:14" ht="13.5" customHeight="1" x14ac:dyDescent="0.45">
      <c r="A3" s="3"/>
      <c r="B3" s="207" t="str">
        <f>'Part I-Instuctions'!B3</f>
        <v>Duke OSW ARFI Submission Uptake Form_UPDATED 04.17.2025</v>
      </c>
      <c r="C3" s="18"/>
      <c r="D3" s="8"/>
      <c r="E3" s="8"/>
      <c r="F3" s="8"/>
      <c r="G3" s="8"/>
      <c r="H3" s="8"/>
      <c r="I3" s="8"/>
      <c r="J3" s="8"/>
      <c r="K3" s="8"/>
      <c r="L3" s="9"/>
      <c r="M3" s="6"/>
    </row>
    <row r="4" spans="1:14" ht="13.5" customHeight="1" x14ac:dyDescent="0.45">
      <c r="A4" s="3"/>
      <c r="B4" s="10"/>
      <c r="C4" s="19"/>
      <c r="D4" s="2"/>
      <c r="E4" s="2"/>
      <c r="F4" s="2"/>
      <c r="G4" s="2"/>
      <c r="H4" s="2"/>
      <c r="I4" s="2"/>
      <c r="J4" s="2"/>
      <c r="K4" s="2"/>
      <c r="L4" s="11"/>
      <c r="M4" s="6"/>
    </row>
    <row r="5" spans="1:14" ht="13.5" customHeight="1" x14ac:dyDescent="0.55000000000000004">
      <c r="A5" s="3"/>
      <c r="B5" s="599" t="s">
        <v>6</v>
      </c>
      <c r="C5" s="552"/>
      <c r="D5" s="552"/>
      <c r="E5" s="552"/>
      <c r="F5" s="552"/>
      <c r="G5" s="552"/>
      <c r="H5" s="552"/>
      <c r="I5" s="552"/>
      <c r="J5" s="552"/>
      <c r="K5" s="552"/>
      <c r="L5" s="600"/>
      <c r="M5" s="6"/>
    </row>
    <row r="6" spans="1:14" ht="13.5" customHeight="1" x14ac:dyDescent="0.55000000000000004">
      <c r="A6" s="3"/>
      <c r="B6" s="599" t="s">
        <v>394</v>
      </c>
      <c r="C6" s="601"/>
      <c r="D6" s="601"/>
      <c r="E6" s="601"/>
      <c r="F6" s="601"/>
      <c r="G6" s="601"/>
      <c r="H6" s="601"/>
      <c r="I6" s="601"/>
      <c r="J6" s="601"/>
      <c r="K6" s="601"/>
      <c r="L6" s="602"/>
      <c r="M6" s="6"/>
    </row>
    <row r="7" spans="1:14" ht="13.5" customHeight="1" x14ac:dyDescent="0.5">
      <c r="A7" s="3"/>
      <c r="B7" s="603"/>
      <c r="C7" s="604"/>
      <c r="D7" s="604"/>
      <c r="E7" s="604"/>
      <c r="F7" s="604"/>
      <c r="G7" s="604"/>
      <c r="H7" s="604"/>
      <c r="I7" s="604"/>
      <c r="J7" s="604"/>
      <c r="K7" s="604"/>
      <c r="L7" s="605"/>
      <c r="M7" s="6"/>
    </row>
    <row r="8" spans="1:14" ht="13.5" customHeight="1" x14ac:dyDescent="0.5">
      <c r="A8" s="3"/>
      <c r="B8" s="603"/>
      <c r="C8" s="604"/>
      <c r="D8" s="604"/>
      <c r="E8" s="604"/>
      <c r="F8" s="604"/>
      <c r="G8" s="604"/>
      <c r="H8" s="604"/>
      <c r="I8" s="604"/>
      <c r="J8" s="604"/>
      <c r="K8" s="604"/>
      <c r="L8" s="605"/>
      <c r="M8" s="6"/>
    </row>
    <row r="9" spans="1:14" ht="15" customHeight="1" x14ac:dyDescent="0.45">
      <c r="A9" s="3"/>
      <c r="B9" s="4"/>
      <c r="C9" s="19"/>
      <c r="D9" s="2"/>
      <c r="E9" s="2"/>
      <c r="F9" s="2"/>
      <c r="G9" s="2"/>
      <c r="H9" s="2"/>
      <c r="I9" s="2"/>
      <c r="J9" s="2"/>
      <c r="K9" s="2"/>
      <c r="L9" s="5"/>
      <c r="M9" s="6"/>
      <c r="N9" s="60"/>
    </row>
    <row r="10" spans="1:14" ht="15" customHeight="1" x14ac:dyDescent="0.45">
      <c r="A10" s="3"/>
      <c r="B10" s="4"/>
      <c r="C10" s="19"/>
      <c r="D10" s="2"/>
      <c r="E10" s="2"/>
      <c r="F10" s="2"/>
      <c r="G10" s="2"/>
      <c r="H10" s="2"/>
      <c r="I10" s="2"/>
      <c r="J10" s="2"/>
      <c r="K10" s="2"/>
      <c r="L10" s="5"/>
      <c r="M10" s="6"/>
    </row>
    <row r="11" spans="1:14" ht="15" customHeight="1" x14ac:dyDescent="0.45">
      <c r="A11" s="3"/>
      <c r="B11" s="4"/>
      <c r="C11" s="19"/>
      <c r="D11" s="2"/>
      <c r="E11" s="2"/>
      <c r="F11" s="2"/>
      <c r="G11" s="2"/>
      <c r="H11" s="2"/>
      <c r="I11" s="2"/>
      <c r="J11" s="2"/>
      <c r="K11" s="2"/>
      <c r="L11" s="5"/>
      <c r="M11" s="6"/>
    </row>
    <row r="12" spans="1:14" ht="15" customHeight="1" x14ac:dyDescent="0.45">
      <c r="A12" s="3"/>
      <c r="B12" s="4"/>
      <c r="C12" s="19"/>
      <c r="D12" s="2"/>
      <c r="E12" s="2"/>
      <c r="F12" s="2"/>
      <c r="G12" s="2"/>
      <c r="H12" s="2"/>
      <c r="I12" s="2"/>
      <c r="J12" s="2"/>
      <c r="K12" s="2"/>
      <c r="L12" s="5"/>
      <c r="M12" s="6"/>
    </row>
    <row r="13" spans="1:14" ht="15" customHeight="1" x14ac:dyDescent="0.45">
      <c r="A13" s="3"/>
      <c r="B13" s="4"/>
      <c r="C13" s="19"/>
      <c r="D13" s="2"/>
      <c r="E13" s="2"/>
      <c r="F13" s="2"/>
      <c r="G13" s="2"/>
      <c r="H13" s="2"/>
      <c r="I13" s="2"/>
      <c r="J13" s="2"/>
      <c r="K13" s="2"/>
      <c r="L13" s="5"/>
      <c r="M13" s="6"/>
    </row>
    <row r="14" spans="1:14" ht="15" customHeight="1" x14ac:dyDescent="0.45">
      <c r="A14" s="3"/>
      <c r="B14" s="4"/>
      <c r="C14" s="19"/>
      <c r="D14" s="2"/>
      <c r="E14" s="2"/>
      <c r="F14" s="2"/>
      <c r="G14" s="2"/>
      <c r="H14" s="2"/>
      <c r="I14" s="2"/>
      <c r="J14" s="2"/>
      <c r="K14" s="2"/>
      <c r="L14" s="5"/>
      <c r="M14" s="6"/>
    </row>
    <row r="15" spans="1:14" ht="15" customHeight="1" x14ac:dyDescent="0.45">
      <c r="A15" s="3"/>
      <c r="B15" s="4"/>
      <c r="C15" s="19"/>
      <c r="D15" s="2"/>
      <c r="E15" s="2"/>
      <c r="F15" s="2"/>
      <c r="G15" s="2"/>
      <c r="H15" s="2"/>
      <c r="I15" s="2"/>
      <c r="J15" s="2"/>
      <c r="K15" s="2"/>
      <c r="L15" s="5"/>
      <c r="M15" s="6"/>
    </row>
    <row r="16" spans="1:14" ht="15" customHeight="1" x14ac:dyDescent="0.45">
      <c r="A16" s="3"/>
      <c r="B16" s="4"/>
      <c r="C16" s="19"/>
      <c r="D16" s="2"/>
      <c r="E16" s="2"/>
      <c r="F16" s="2"/>
      <c r="G16" s="2"/>
      <c r="H16" s="2"/>
      <c r="I16" s="2"/>
      <c r="J16" s="2"/>
      <c r="K16" s="2"/>
      <c r="L16" s="5"/>
      <c r="M16" s="6"/>
    </row>
    <row r="17" spans="1:13" ht="15" customHeight="1" x14ac:dyDescent="0.45">
      <c r="A17" s="3"/>
      <c r="B17" s="4"/>
      <c r="C17" s="19"/>
      <c r="D17" s="2"/>
      <c r="E17" s="2"/>
      <c r="F17" s="2"/>
      <c r="G17" s="2"/>
      <c r="H17" s="2"/>
      <c r="I17" s="2"/>
      <c r="J17" s="2"/>
      <c r="K17" s="2"/>
      <c r="L17" s="5"/>
      <c r="M17" s="6"/>
    </row>
    <row r="18" spans="1:13" ht="15" customHeight="1" x14ac:dyDescent="0.45">
      <c r="A18" s="3"/>
      <c r="B18" s="4"/>
      <c r="C18" s="19"/>
      <c r="D18" s="2"/>
      <c r="E18" s="2"/>
      <c r="F18" s="2"/>
      <c r="G18" s="2"/>
      <c r="H18" s="2"/>
      <c r="I18" s="2"/>
      <c r="J18" s="2"/>
      <c r="K18" s="2"/>
      <c r="L18" s="5"/>
      <c r="M18" s="6"/>
    </row>
    <row r="19" spans="1:13" ht="15" customHeight="1" x14ac:dyDescent="0.45">
      <c r="A19" s="3"/>
      <c r="B19" s="4"/>
      <c r="C19" s="19"/>
      <c r="D19" s="2"/>
      <c r="E19" s="2"/>
      <c r="F19" s="2"/>
      <c r="G19" s="2"/>
      <c r="H19" s="2"/>
      <c r="I19" s="2"/>
      <c r="J19" s="2"/>
      <c r="K19" s="2"/>
      <c r="L19" s="5"/>
      <c r="M19" s="6"/>
    </row>
    <row r="20" spans="1:13" ht="15" customHeight="1" x14ac:dyDescent="0.45">
      <c r="A20" s="3"/>
      <c r="B20" s="4"/>
      <c r="C20" s="19"/>
      <c r="D20" s="2"/>
      <c r="E20" s="2"/>
      <c r="F20" s="2"/>
      <c r="G20" s="2"/>
      <c r="H20" s="2"/>
      <c r="I20" s="2"/>
      <c r="J20" s="2"/>
      <c r="K20" s="2"/>
      <c r="L20" s="5"/>
      <c r="M20" s="6"/>
    </row>
    <row r="21" spans="1:13" ht="15" customHeight="1" x14ac:dyDescent="0.45">
      <c r="A21" s="3"/>
      <c r="B21" s="4"/>
      <c r="C21" s="19"/>
      <c r="D21" s="2"/>
      <c r="E21" s="2"/>
      <c r="F21" s="2"/>
      <c r="G21" s="2"/>
      <c r="H21" s="2"/>
      <c r="I21" s="2"/>
      <c r="J21" s="2"/>
      <c r="K21" s="2"/>
      <c r="L21" s="5"/>
      <c r="M21" s="6"/>
    </row>
    <row r="22" spans="1:13" ht="15" customHeight="1" x14ac:dyDescent="0.45">
      <c r="A22" s="3"/>
      <c r="B22" s="4"/>
      <c r="C22" s="19"/>
      <c r="D22" s="2"/>
      <c r="E22" s="2"/>
      <c r="F22" s="2"/>
      <c r="G22" s="2"/>
      <c r="H22" s="2"/>
      <c r="I22" s="2"/>
      <c r="J22" s="2"/>
      <c r="K22" s="2"/>
      <c r="L22" s="5"/>
      <c r="M22" s="6"/>
    </row>
    <row r="23" spans="1:13" ht="15" customHeight="1" x14ac:dyDescent="0.45">
      <c r="A23" s="3"/>
      <c r="B23" s="4"/>
      <c r="C23" s="19"/>
      <c r="D23" s="2"/>
      <c r="E23" s="2"/>
      <c r="F23" s="2"/>
      <c r="G23" s="2"/>
      <c r="H23" s="2"/>
      <c r="I23" s="2"/>
      <c r="J23" s="2"/>
      <c r="K23" s="2"/>
      <c r="L23" s="5"/>
      <c r="M23" s="6"/>
    </row>
    <row r="24" spans="1:13" ht="15" customHeight="1" x14ac:dyDescent="0.45">
      <c r="A24" s="3"/>
      <c r="B24" s="4"/>
      <c r="C24" s="19"/>
      <c r="D24" s="2"/>
      <c r="E24" s="2"/>
      <c r="F24" s="2"/>
      <c r="G24" s="2"/>
      <c r="H24" s="2"/>
      <c r="I24" s="2"/>
      <c r="J24" s="2"/>
      <c r="K24" s="2"/>
      <c r="L24" s="5"/>
      <c r="M24" s="6"/>
    </row>
    <row r="25" spans="1:13" ht="15" customHeight="1" x14ac:dyDescent="0.45">
      <c r="A25" s="3"/>
      <c r="B25" s="4"/>
      <c r="C25" s="19"/>
      <c r="D25" s="2"/>
      <c r="E25" s="2"/>
      <c r="F25" s="2"/>
      <c r="G25" s="2"/>
      <c r="H25" s="2"/>
      <c r="I25" s="2"/>
      <c r="J25" s="2"/>
      <c r="K25" s="2"/>
      <c r="L25" s="5"/>
      <c r="M25" s="6"/>
    </row>
    <row r="26" spans="1:13" ht="15" customHeight="1" x14ac:dyDescent="0.45">
      <c r="A26" s="3"/>
      <c r="B26" s="4"/>
      <c r="C26" s="19"/>
      <c r="D26" s="2"/>
      <c r="E26" s="2"/>
      <c r="F26" s="2"/>
      <c r="G26" s="2"/>
      <c r="H26" s="2"/>
      <c r="I26" s="2"/>
      <c r="J26" s="2"/>
      <c r="K26" s="2"/>
      <c r="L26" s="5"/>
      <c r="M26" s="6"/>
    </row>
    <row r="27" spans="1:13" ht="15" customHeight="1" x14ac:dyDescent="0.45">
      <c r="A27" s="3"/>
      <c r="B27" s="4"/>
      <c r="C27" s="19"/>
      <c r="D27" s="2"/>
      <c r="E27" s="2"/>
      <c r="F27" s="2"/>
      <c r="G27" s="2"/>
      <c r="H27" s="2"/>
      <c r="I27" s="2"/>
      <c r="J27" s="2"/>
      <c r="K27" s="2"/>
      <c r="L27" s="5"/>
      <c r="M27" s="6"/>
    </row>
    <row r="28" spans="1:13" ht="15" customHeight="1" x14ac:dyDescent="0.45">
      <c r="A28" s="3"/>
      <c r="B28" s="4"/>
      <c r="C28" s="19"/>
      <c r="D28" s="2"/>
      <c r="E28" s="2"/>
      <c r="F28" s="2"/>
      <c r="G28" s="2"/>
      <c r="H28" s="2"/>
      <c r="I28" s="2"/>
      <c r="J28" s="2"/>
      <c r="K28" s="2"/>
      <c r="L28" s="5"/>
      <c r="M28" s="6"/>
    </row>
    <row r="29" spans="1:13" ht="15" customHeight="1" x14ac:dyDescent="0.45">
      <c r="A29" s="3"/>
      <c r="B29" s="4"/>
      <c r="C29" s="19"/>
      <c r="D29" s="2"/>
      <c r="E29" s="2"/>
      <c r="F29" s="2"/>
      <c r="G29" s="2"/>
      <c r="H29" s="2"/>
      <c r="I29" s="2"/>
      <c r="J29" s="2"/>
      <c r="K29" s="2"/>
      <c r="L29" s="5"/>
      <c r="M29" s="6"/>
    </row>
    <row r="30" spans="1:13" ht="15" customHeight="1" x14ac:dyDescent="0.45">
      <c r="A30" s="3"/>
      <c r="B30" s="4"/>
      <c r="C30" s="19"/>
      <c r="D30" s="2"/>
      <c r="E30" s="2"/>
      <c r="F30" s="2"/>
      <c r="G30" s="2"/>
      <c r="H30" s="2"/>
      <c r="I30" s="2"/>
      <c r="J30" s="2"/>
      <c r="K30" s="2"/>
      <c r="L30" s="5"/>
      <c r="M30" s="6"/>
    </row>
    <row r="31" spans="1:13" ht="15" customHeight="1" x14ac:dyDescent="0.45">
      <c r="A31" s="3"/>
      <c r="B31" s="4"/>
      <c r="C31" s="19"/>
      <c r="D31" s="2"/>
      <c r="E31" s="2"/>
      <c r="F31" s="2"/>
      <c r="G31" s="2"/>
      <c r="H31" s="2"/>
      <c r="I31" s="2"/>
      <c r="J31" s="2"/>
      <c r="K31" s="2"/>
      <c r="L31" s="5"/>
      <c r="M31" s="6"/>
    </row>
    <row r="32" spans="1:13" ht="15" customHeight="1" x14ac:dyDescent="0.45">
      <c r="A32" s="3"/>
      <c r="B32" s="4"/>
      <c r="C32" s="19"/>
      <c r="D32" s="2"/>
      <c r="E32" s="2"/>
      <c r="F32" s="2"/>
      <c r="G32" s="2"/>
      <c r="H32" s="2"/>
      <c r="I32" s="2"/>
      <c r="J32" s="2"/>
      <c r="K32" s="2"/>
      <c r="L32" s="5"/>
      <c r="M32" s="6"/>
    </row>
    <row r="33" spans="1:13" ht="15" customHeight="1" x14ac:dyDescent="0.45">
      <c r="A33" s="3"/>
      <c r="B33" s="4"/>
      <c r="C33" s="19"/>
      <c r="D33" s="2"/>
      <c r="E33" s="2"/>
      <c r="F33" s="2"/>
      <c r="G33" s="2"/>
      <c r="H33" s="2"/>
      <c r="I33" s="2"/>
      <c r="J33" s="2"/>
      <c r="K33" s="2"/>
      <c r="L33" s="5"/>
      <c r="M33" s="6"/>
    </row>
    <row r="34" spans="1:13" ht="15" customHeight="1" x14ac:dyDescent="0.45">
      <c r="A34" s="3"/>
      <c r="B34" s="4"/>
      <c r="C34" s="19"/>
      <c r="D34" s="2"/>
      <c r="E34" s="2"/>
      <c r="F34" s="2"/>
      <c r="G34" s="2"/>
      <c r="H34" s="2"/>
      <c r="I34" s="2"/>
      <c r="J34" s="2"/>
      <c r="K34" s="2"/>
      <c r="L34" s="5"/>
      <c r="M34" s="6"/>
    </row>
    <row r="35" spans="1:13" ht="15" customHeight="1" x14ac:dyDescent="0.45">
      <c r="A35" s="3"/>
      <c r="B35" s="4"/>
      <c r="C35" s="19"/>
      <c r="D35" s="2"/>
      <c r="E35" s="2"/>
      <c r="F35" s="2"/>
      <c r="G35" s="2"/>
      <c r="H35" s="2"/>
      <c r="I35" s="2"/>
      <c r="J35" s="2"/>
      <c r="K35" s="2"/>
      <c r="L35" s="5"/>
      <c r="M35" s="6"/>
    </row>
    <row r="36" spans="1:13" ht="15" customHeight="1" x14ac:dyDescent="0.45">
      <c r="A36" s="3"/>
      <c r="B36" s="4"/>
      <c r="C36" s="19"/>
      <c r="D36" s="2"/>
      <c r="E36" s="2"/>
      <c r="F36" s="2"/>
      <c r="G36" s="2"/>
      <c r="H36" s="2"/>
      <c r="I36" s="2"/>
      <c r="J36" s="2"/>
      <c r="K36" s="2"/>
      <c r="L36" s="5"/>
      <c r="M36" s="6"/>
    </row>
    <row r="37" spans="1:13" ht="15" customHeight="1" x14ac:dyDescent="0.45">
      <c r="A37" s="3"/>
      <c r="B37" s="4"/>
      <c r="C37" s="19"/>
      <c r="D37" s="2"/>
      <c r="E37" s="2"/>
      <c r="F37" s="2"/>
      <c r="G37" s="2"/>
      <c r="H37" s="2"/>
      <c r="I37" s="2"/>
      <c r="J37" s="2"/>
      <c r="K37" s="2"/>
      <c r="L37" s="5"/>
      <c r="M37" s="6"/>
    </row>
    <row r="38" spans="1:13" ht="15" customHeight="1" x14ac:dyDescent="0.45">
      <c r="A38" s="3"/>
      <c r="B38" s="4"/>
      <c r="C38" s="19"/>
      <c r="D38" s="2"/>
      <c r="E38" s="2"/>
      <c r="F38" s="2"/>
      <c r="G38" s="2"/>
      <c r="H38" s="2"/>
      <c r="I38" s="2"/>
      <c r="J38" s="2"/>
      <c r="K38" s="2"/>
      <c r="L38" s="5"/>
      <c r="M38" s="6"/>
    </row>
    <row r="39" spans="1:13" ht="15" customHeight="1" x14ac:dyDescent="0.45">
      <c r="A39" s="3"/>
      <c r="B39" s="4"/>
      <c r="C39" s="19"/>
      <c r="D39" s="2"/>
      <c r="E39" s="2"/>
      <c r="F39" s="2"/>
      <c r="G39" s="2"/>
      <c r="H39" s="2"/>
      <c r="I39" s="2"/>
      <c r="J39" s="2"/>
      <c r="K39" s="2"/>
      <c r="L39" s="5"/>
      <c r="M39" s="6"/>
    </row>
    <row r="40" spans="1:13" ht="15" customHeight="1" x14ac:dyDescent="0.45">
      <c r="A40" s="3"/>
      <c r="B40" s="4"/>
      <c r="C40" s="19"/>
      <c r="D40" s="2"/>
      <c r="E40" s="2"/>
      <c r="F40" s="2"/>
      <c r="G40" s="2"/>
      <c r="H40" s="2"/>
      <c r="I40" s="2"/>
      <c r="J40" s="2"/>
      <c r="K40" s="2"/>
      <c r="L40" s="5"/>
      <c r="M40" s="6"/>
    </row>
    <row r="41" spans="1:13" ht="15" customHeight="1" x14ac:dyDescent="0.45">
      <c r="A41" s="3"/>
      <c r="B41" s="4"/>
      <c r="C41" s="19"/>
      <c r="D41" s="2"/>
      <c r="E41" s="2"/>
      <c r="F41" s="2"/>
      <c r="G41" s="2"/>
      <c r="H41" s="2"/>
      <c r="I41" s="2"/>
      <c r="J41" s="2"/>
      <c r="K41" s="2"/>
      <c r="L41" s="5"/>
      <c r="M41" s="6"/>
    </row>
    <row r="42" spans="1:13" ht="15" customHeight="1" x14ac:dyDescent="0.45">
      <c r="A42" s="3"/>
      <c r="B42" s="4"/>
      <c r="C42" s="19"/>
      <c r="D42" s="2"/>
      <c r="E42" s="2"/>
      <c r="F42" s="2"/>
      <c r="G42" s="2"/>
      <c r="H42" s="2"/>
      <c r="I42" s="2"/>
      <c r="J42" s="2"/>
      <c r="K42" s="2"/>
      <c r="L42" s="5"/>
      <c r="M42" s="6"/>
    </row>
    <row r="43" spans="1:13" ht="15" customHeight="1" x14ac:dyDescent="0.45">
      <c r="A43" s="3"/>
      <c r="B43" s="4"/>
      <c r="C43" s="19"/>
      <c r="D43" s="2"/>
      <c r="E43" s="2"/>
      <c r="F43" s="2"/>
      <c r="G43" s="2"/>
      <c r="H43" s="2"/>
      <c r="I43" s="2"/>
      <c r="J43" s="2"/>
      <c r="K43" s="2"/>
      <c r="L43" s="5"/>
      <c r="M43" s="6"/>
    </row>
    <row r="44" spans="1:13" ht="15" customHeight="1" x14ac:dyDescent="0.45">
      <c r="A44" s="3"/>
      <c r="B44" s="4"/>
      <c r="C44" s="19"/>
      <c r="D44" s="2"/>
      <c r="E44" s="2"/>
      <c r="F44" s="2"/>
      <c r="G44" s="2"/>
      <c r="H44" s="2"/>
      <c r="I44" s="2"/>
      <c r="J44" s="2"/>
      <c r="K44" s="2"/>
      <c r="L44" s="5"/>
      <c r="M44" s="6"/>
    </row>
    <row r="45" spans="1:13" ht="15" customHeight="1" x14ac:dyDescent="0.45">
      <c r="A45" s="3"/>
      <c r="B45" s="4"/>
      <c r="C45" s="19"/>
      <c r="D45" s="2"/>
      <c r="E45" s="2"/>
      <c r="F45" s="2"/>
      <c r="G45" s="2"/>
      <c r="H45" s="2"/>
      <c r="I45" s="2"/>
      <c r="J45" s="2"/>
      <c r="K45" s="2"/>
      <c r="L45" s="5"/>
      <c r="M45" s="6"/>
    </row>
    <row r="46" spans="1:13" ht="15" customHeight="1" x14ac:dyDescent="0.45">
      <c r="A46" s="3"/>
      <c r="B46" s="4"/>
      <c r="C46" s="19"/>
      <c r="D46" s="2"/>
      <c r="E46" s="2"/>
      <c r="F46" s="2"/>
      <c r="G46" s="2"/>
      <c r="H46" s="2"/>
      <c r="I46" s="2"/>
      <c r="J46" s="2"/>
      <c r="K46" s="2"/>
      <c r="L46" s="5"/>
      <c r="M46" s="6"/>
    </row>
    <row r="47" spans="1:13" ht="14.25" x14ac:dyDescent="0.45">
      <c r="A47" s="3"/>
      <c r="B47" s="4"/>
      <c r="C47" s="176" t="s">
        <v>7</v>
      </c>
      <c r="D47" s="73"/>
      <c r="E47" s="73"/>
      <c r="F47" s="606" t="s">
        <v>8</v>
      </c>
      <c r="G47" s="575"/>
      <c r="H47" s="575"/>
      <c r="I47" s="575"/>
      <c r="J47" s="575"/>
      <c r="K47" s="73"/>
      <c r="L47" s="5"/>
      <c r="M47" s="6"/>
    </row>
    <row r="48" spans="1:13" ht="14.25" x14ac:dyDescent="0.45">
      <c r="A48" s="3"/>
      <c r="B48" s="4"/>
      <c r="C48" s="607" t="s">
        <v>9</v>
      </c>
      <c r="D48" s="608"/>
      <c r="E48" s="608"/>
      <c r="F48" s="608"/>
      <c r="G48" s="608"/>
      <c r="H48" s="608"/>
      <c r="I48" s="608"/>
      <c r="J48" s="608"/>
      <c r="K48" s="73"/>
      <c r="L48" s="5"/>
      <c r="M48" s="6"/>
    </row>
    <row r="49" spans="1:13" ht="21" customHeight="1" x14ac:dyDescent="0.45">
      <c r="A49" s="3"/>
      <c r="B49" s="4"/>
      <c r="C49" s="176"/>
      <c r="D49" s="73"/>
      <c r="E49" s="73"/>
      <c r="F49" s="73"/>
      <c r="G49" s="73"/>
      <c r="H49" s="73"/>
      <c r="I49" s="73"/>
      <c r="J49" s="73"/>
      <c r="K49" s="73"/>
      <c r="L49" s="5"/>
      <c r="M49" s="6"/>
    </row>
    <row r="50" spans="1:13" ht="13.5" customHeight="1" x14ac:dyDescent="0.45">
      <c r="A50" s="3"/>
      <c r="B50" s="4"/>
      <c r="C50" s="176" t="s">
        <v>10</v>
      </c>
      <c r="D50" s="73"/>
      <c r="E50" s="73"/>
      <c r="F50" s="606" t="s">
        <v>8</v>
      </c>
      <c r="G50" s="575"/>
      <c r="H50" s="575"/>
      <c r="I50" s="575"/>
      <c r="J50" s="575"/>
      <c r="K50" s="73"/>
      <c r="L50" s="5"/>
      <c r="M50" s="6"/>
    </row>
    <row r="51" spans="1:13" ht="10.5" customHeight="1" x14ac:dyDescent="0.45">
      <c r="A51" s="3"/>
      <c r="B51" s="4"/>
      <c r="C51" s="176"/>
      <c r="D51" s="224"/>
      <c r="E51" s="225"/>
      <c r="F51" s="225"/>
      <c r="G51" s="225"/>
      <c r="H51" s="225"/>
      <c r="I51" s="225"/>
      <c r="J51" s="225"/>
      <c r="K51" s="73"/>
      <c r="L51" s="5"/>
      <c r="M51" s="6"/>
    </row>
    <row r="52" spans="1:13" ht="13.5" customHeight="1" x14ac:dyDescent="0.45">
      <c r="A52" s="3"/>
      <c r="B52" s="4"/>
      <c r="C52" s="176" t="s">
        <v>11</v>
      </c>
      <c r="D52" s="73"/>
      <c r="E52" s="73"/>
      <c r="F52" s="606" t="s">
        <v>8</v>
      </c>
      <c r="G52" s="575"/>
      <c r="H52" s="575"/>
      <c r="I52" s="575"/>
      <c r="J52" s="575"/>
      <c r="K52" s="73"/>
      <c r="L52" s="5"/>
      <c r="M52" s="6"/>
    </row>
    <row r="53" spans="1:13" ht="15" customHeight="1" x14ac:dyDescent="0.45">
      <c r="A53" s="3"/>
      <c r="B53" s="4"/>
      <c r="C53" s="176"/>
      <c r="D53" s="73"/>
      <c r="E53" s="73"/>
      <c r="F53" s="73"/>
      <c r="G53" s="73"/>
      <c r="H53" s="73"/>
      <c r="I53" s="73"/>
      <c r="J53" s="73"/>
      <c r="K53" s="73"/>
      <c r="L53" s="5"/>
      <c r="M53" s="6"/>
    </row>
    <row r="54" spans="1:13" ht="15.75" customHeight="1" x14ac:dyDescent="0.45">
      <c r="A54" s="3"/>
      <c r="B54" s="4"/>
      <c r="C54" s="176" t="s">
        <v>12</v>
      </c>
      <c r="D54" s="73"/>
      <c r="E54" s="225"/>
      <c r="F54" s="225"/>
      <c r="G54" s="225"/>
      <c r="H54" s="225"/>
      <c r="I54" s="225"/>
      <c r="J54" s="225"/>
      <c r="K54" s="73"/>
      <c r="L54" s="5"/>
      <c r="M54" s="6"/>
    </row>
    <row r="55" spans="1:13" ht="13.5" customHeight="1" x14ac:dyDescent="0.45">
      <c r="A55" s="3"/>
      <c r="B55" s="4"/>
      <c r="C55" s="176" t="s">
        <v>13</v>
      </c>
      <c r="D55" s="73"/>
      <c r="E55" s="73"/>
      <c r="F55" s="606" t="s">
        <v>8</v>
      </c>
      <c r="G55" s="575"/>
      <c r="H55" s="575"/>
      <c r="I55" s="575"/>
      <c r="J55" s="575"/>
      <c r="K55" s="73"/>
      <c r="L55" s="5"/>
      <c r="M55" s="6"/>
    </row>
    <row r="56" spans="1:13" ht="19.5" customHeight="1" x14ac:dyDescent="0.45">
      <c r="A56" s="3"/>
      <c r="B56" s="4"/>
      <c r="C56" s="176"/>
      <c r="D56" s="73"/>
      <c r="E56" s="73"/>
      <c r="F56" s="73"/>
      <c r="G56" s="73"/>
      <c r="H56" s="73"/>
      <c r="I56" s="73"/>
      <c r="J56" s="73"/>
      <c r="K56" s="73"/>
      <c r="L56" s="5"/>
      <c r="M56" s="6"/>
    </row>
    <row r="57" spans="1:13" ht="13.5" customHeight="1" x14ac:dyDescent="0.45">
      <c r="A57" s="3"/>
      <c r="B57" s="4"/>
      <c r="C57" s="176"/>
      <c r="D57" s="609"/>
      <c r="E57" s="582"/>
      <c r="F57" s="582"/>
      <c r="G57" s="582"/>
      <c r="H57" s="73"/>
      <c r="I57" s="610"/>
      <c r="J57" s="582"/>
      <c r="K57" s="73"/>
      <c r="L57" s="5"/>
      <c r="M57" s="6"/>
    </row>
    <row r="58" spans="1:13" ht="13.5" customHeight="1" x14ac:dyDescent="0.45">
      <c r="A58" s="3"/>
      <c r="B58" s="4"/>
      <c r="C58" s="176"/>
      <c r="D58" s="226" t="s">
        <v>14</v>
      </c>
      <c r="E58" s="226"/>
      <c r="F58" s="226"/>
      <c r="G58" s="226"/>
      <c r="H58" s="73"/>
      <c r="I58" s="226" t="s">
        <v>15</v>
      </c>
      <c r="J58" s="226"/>
      <c r="K58" s="73"/>
      <c r="L58" s="5"/>
      <c r="M58" s="6"/>
    </row>
    <row r="59" spans="1:13" ht="13.5" customHeight="1" x14ac:dyDescent="0.45">
      <c r="A59" s="3"/>
      <c r="B59" s="4"/>
      <c r="C59" s="176"/>
      <c r="D59" s="73"/>
      <c r="E59" s="73"/>
      <c r="F59" s="73"/>
      <c r="G59" s="73"/>
      <c r="H59" s="73"/>
      <c r="I59" s="73"/>
      <c r="J59" s="73"/>
      <c r="K59" s="73"/>
      <c r="L59" s="5"/>
      <c r="M59" s="6"/>
    </row>
    <row r="60" spans="1:13" ht="13.5" customHeight="1" x14ac:dyDescent="0.45">
      <c r="A60" s="3"/>
      <c r="B60" s="4"/>
      <c r="C60" s="176"/>
      <c r="D60" s="597"/>
      <c r="E60" s="598"/>
      <c r="F60" s="598"/>
      <c r="G60" s="598"/>
      <c r="H60" s="598"/>
      <c r="I60" s="598"/>
      <c r="J60" s="598"/>
      <c r="K60" s="73"/>
      <c r="L60" s="5"/>
      <c r="M60" s="6"/>
    </row>
    <row r="61" spans="1:13" ht="13.5" customHeight="1" x14ac:dyDescent="0.45">
      <c r="A61" s="3"/>
      <c r="B61" s="4"/>
      <c r="C61" s="176"/>
      <c r="D61" s="168" t="s">
        <v>385</v>
      </c>
      <c r="E61" s="73"/>
      <c r="F61" s="73"/>
      <c r="G61" s="73"/>
      <c r="H61" s="73"/>
      <c r="I61" s="73"/>
      <c r="J61" s="73"/>
      <c r="K61" s="73"/>
      <c r="L61" s="5"/>
      <c r="M61" s="6"/>
    </row>
    <row r="62" spans="1:13" ht="13.5" customHeight="1" x14ac:dyDescent="0.5">
      <c r="A62" s="3"/>
      <c r="B62" s="4"/>
      <c r="C62" s="19"/>
      <c r="D62" s="1"/>
      <c r="E62" s="1"/>
      <c r="F62" s="2"/>
      <c r="G62" s="2"/>
      <c r="H62" s="1"/>
      <c r="I62" s="1"/>
      <c r="J62" s="1"/>
      <c r="K62" s="2"/>
      <c r="L62" s="5"/>
      <c r="M62" s="6"/>
    </row>
    <row r="63" spans="1:13" ht="8.25" customHeight="1" x14ac:dyDescent="0.45">
      <c r="A63" s="3"/>
      <c r="B63" s="12"/>
      <c r="C63" s="20"/>
      <c r="D63" s="13"/>
      <c r="E63" s="13"/>
      <c r="F63" s="13"/>
      <c r="G63" s="13"/>
      <c r="H63" s="13"/>
      <c r="I63" s="13"/>
      <c r="J63" s="13"/>
      <c r="K63" s="13"/>
      <c r="L63" s="14"/>
      <c r="M63" s="6"/>
    </row>
    <row r="64" spans="1:13" ht="17.25" customHeight="1" x14ac:dyDescent="0.45">
      <c r="A64" s="3"/>
      <c r="B64" s="3"/>
      <c r="C64" s="17"/>
      <c r="D64" s="3"/>
      <c r="E64" s="3"/>
      <c r="F64" s="3"/>
      <c r="G64" s="3"/>
      <c r="H64" s="3"/>
      <c r="I64" s="3"/>
      <c r="J64" s="3"/>
      <c r="K64" s="3"/>
      <c r="L64" s="3"/>
      <c r="M64" s="6"/>
    </row>
    <row r="65" spans="1:13" ht="15" customHeight="1" x14ac:dyDescent="0.45">
      <c r="A65" s="3"/>
      <c r="B65" s="3"/>
      <c r="C65" s="17"/>
      <c r="D65" s="3"/>
      <c r="E65" s="3"/>
      <c r="F65" s="3"/>
      <c r="G65" s="3"/>
      <c r="H65" s="3"/>
      <c r="I65" s="3"/>
      <c r="J65" s="3"/>
      <c r="K65" s="3"/>
      <c r="L65" s="3"/>
      <c r="M65" s="6"/>
    </row>
    <row r="66" spans="1:13" ht="2.25" customHeight="1" x14ac:dyDescent="0.45">
      <c r="A66" s="6"/>
      <c r="B66" s="3"/>
      <c r="C66" s="17"/>
      <c r="D66" s="3"/>
      <c r="E66" s="3"/>
      <c r="F66" s="3"/>
      <c r="G66" s="3"/>
      <c r="H66" s="3"/>
      <c r="I66" s="3"/>
      <c r="J66" s="3"/>
      <c r="K66" s="3"/>
      <c r="L66" s="3"/>
      <c r="M66" s="6"/>
    </row>
    <row r="67" spans="1:13" ht="13.5" customHeight="1" x14ac:dyDescent="0.45">
      <c r="A67" s="3"/>
      <c r="B67" s="207" t="str">
        <f>'Part I-Instuctions'!B3</f>
        <v>Duke OSW ARFI Submission Uptake Form_UPDATED 04.17.2025</v>
      </c>
      <c r="C67" s="18"/>
      <c r="D67" s="8"/>
      <c r="E67" s="8"/>
      <c r="F67" s="8"/>
      <c r="G67" s="8"/>
      <c r="H67" s="8"/>
      <c r="I67" s="8"/>
      <c r="J67" s="8"/>
      <c r="K67" s="8"/>
      <c r="L67" s="9"/>
      <c r="M67" s="6"/>
    </row>
    <row r="68" spans="1:13" ht="13.5" customHeight="1" x14ac:dyDescent="0.45">
      <c r="A68" s="3"/>
      <c r="B68" s="10"/>
      <c r="C68" s="19"/>
      <c r="D68" s="2"/>
      <c r="E68" s="2"/>
      <c r="F68" s="2"/>
      <c r="G68" s="2"/>
      <c r="H68" s="2"/>
      <c r="I68" s="2"/>
      <c r="J68" s="2"/>
      <c r="K68" s="2"/>
      <c r="L68" s="11"/>
      <c r="M68" s="6"/>
    </row>
    <row r="69" spans="1:13" ht="13.5" customHeight="1" x14ac:dyDescent="0.5">
      <c r="A69" s="3"/>
      <c r="B69" s="587" t="s">
        <v>16</v>
      </c>
      <c r="C69" s="558"/>
      <c r="D69" s="558"/>
      <c r="E69" s="558"/>
      <c r="F69" s="558"/>
      <c r="G69" s="558"/>
      <c r="H69" s="558"/>
      <c r="I69" s="558"/>
      <c r="J69" s="558"/>
      <c r="K69" s="558"/>
      <c r="L69" s="588"/>
      <c r="M69" s="6"/>
    </row>
    <row r="70" spans="1:13" ht="13.5" customHeight="1" x14ac:dyDescent="0.5">
      <c r="A70" s="3"/>
      <c r="B70" s="587" t="s">
        <v>17</v>
      </c>
      <c r="C70" s="558"/>
      <c r="D70" s="558"/>
      <c r="E70" s="558"/>
      <c r="F70" s="558"/>
      <c r="G70" s="558"/>
      <c r="H70" s="558"/>
      <c r="I70" s="558"/>
      <c r="J70" s="558"/>
      <c r="K70" s="558"/>
      <c r="L70" s="588"/>
      <c r="M70" s="6"/>
    </row>
    <row r="71" spans="1:13" ht="15" customHeight="1" x14ac:dyDescent="0.45">
      <c r="A71" s="3"/>
      <c r="B71" s="4"/>
      <c r="C71" s="19"/>
      <c r="D71" s="2"/>
      <c r="E71" s="2"/>
      <c r="F71" s="2"/>
      <c r="G71" s="2"/>
      <c r="H71" s="2"/>
      <c r="I71" s="2"/>
      <c r="J71" s="2"/>
      <c r="K71" s="2"/>
      <c r="L71" s="5"/>
      <c r="M71" s="6"/>
    </row>
    <row r="72" spans="1:13" ht="15" customHeight="1" thickBot="1" x14ac:dyDescent="0.55000000000000004">
      <c r="A72" s="3"/>
      <c r="B72" s="4"/>
      <c r="C72" s="594" t="s">
        <v>18</v>
      </c>
      <c r="D72" s="595"/>
      <c r="E72" s="595"/>
      <c r="F72" s="595"/>
      <c r="G72" s="595"/>
      <c r="H72" s="595"/>
      <c r="I72" s="595"/>
      <c r="J72" s="595"/>
      <c r="K72" s="596"/>
      <c r="L72" s="15"/>
      <c r="M72" s="6"/>
    </row>
    <row r="73" spans="1:13" ht="15" customHeight="1" x14ac:dyDescent="0.5">
      <c r="A73" s="3"/>
      <c r="B73" s="4"/>
      <c r="C73" s="506" t="s">
        <v>19</v>
      </c>
      <c r="D73" s="507"/>
      <c r="E73" s="589" t="s">
        <v>8</v>
      </c>
      <c r="F73" s="590"/>
      <c r="G73" s="590"/>
      <c r="H73" s="590"/>
      <c r="I73" s="590"/>
      <c r="J73" s="590"/>
      <c r="K73" s="591"/>
      <c r="L73" s="15"/>
      <c r="M73" s="6"/>
    </row>
    <row r="74" spans="1:13" ht="15" customHeight="1" x14ac:dyDescent="0.5">
      <c r="A74" s="3"/>
      <c r="B74" s="4"/>
      <c r="C74" s="565" t="s">
        <v>20</v>
      </c>
      <c r="D74" s="592"/>
      <c r="E74" s="571" t="s">
        <v>8</v>
      </c>
      <c r="F74" s="572"/>
      <c r="G74" s="572"/>
      <c r="H74" s="572"/>
      <c r="I74" s="572"/>
      <c r="J74" s="572"/>
      <c r="K74" s="573"/>
      <c r="L74" s="15"/>
      <c r="M74" s="6"/>
    </row>
    <row r="75" spans="1:13" ht="15" customHeight="1" x14ac:dyDescent="0.5">
      <c r="A75" s="3"/>
      <c r="B75" s="4"/>
      <c r="C75" s="567"/>
      <c r="D75" s="593"/>
      <c r="E75" s="589"/>
      <c r="F75" s="590"/>
      <c r="G75" s="590"/>
      <c r="H75" s="590"/>
      <c r="I75" s="590"/>
      <c r="J75" s="590"/>
      <c r="K75" s="591"/>
      <c r="L75" s="15"/>
      <c r="M75" s="6"/>
    </row>
    <row r="76" spans="1:13" ht="15" customHeight="1" x14ac:dyDescent="0.5">
      <c r="A76" s="3"/>
      <c r="B76" s="4"/>
      <c r="C76" s="563" t="s">
        <v>21</v>
      </c>
      <c r="D76" s="564"/>
      <c r="E76" s="571"/>
      <c r="F76" s="572"/>
      <c r="G76" s="572"/>
      <c r="H76" s="572"/>
      <c r="I76" s="572"/>
      <c r="J76" s="572"/>
      <c r="K76" s="573"/>
      <c r="L76" s="15"/>
      <c r="M76" s="6"/>
    </row>
    <row r="77" spans="1:13" ht="15" customHeight="1" x14ac:dyDescent="0.5">
      <c r="A77" s="3"/>
      <c r="B77" s="4"/>
      <c r="C77" s="171" t="s">
        <v>22</v>
      </c>
      <c r="D77" s="172"/>
      <c r="E77" s="574"/>
      <c r="F77" s="575"/>
      <c r="G77" s="575"/>
      <c r="H77" s="575"/>
      <c r="I77" s="575"/>
      <c r="J77" s="575"/>
      <c r="K77" s="576"/>
      <c r="L77" s="15"/>
      <c r="M77" s="6"/>
    </row>
    <row r="78" spans="1:13" ht="15" customHeight="1" x14ac:dyDescent="0.5">
      <c r="A78" s="3"/>
      <c r="B78" s="4"/>
      <c r="C78" s="169" t="s">
        <v>23</v>
      </c>
      <c r="D78" s="170"/>
      <c r="E78" s="577" t="s">
        <v>8</v>
      </c>
      <c r="F78" s="575"/>
      <c r="G78" s="575"/>
      <c r="H78" s="575"/>
      <c r="I78" s="575"/>
      <c r="J78" s="575"/>
      <c r="K78" s="576"/>
      <c r="L78" s="15"/>
      <c r="M78" s="6"/>
    </row>
    <row r="79" spans="1:13" ht="15" customHeight="1" x14ac:dyDescent="0.5">
      <c r="A79" s="3"/>
      <c r="B79" s="4"/>
      <c r="C79" s="169" t="s">
        <v>24</v>
      </c>
      <c r="D79" s="170"/>
      <c r="E79" s="578" t="s">
        <v>8</v>
      </c>
      <c r="F79" s="579"/>
      <c r="G79" s="579"/>
      <c r="H79" s="579"/>
      <c r="I79" s="579"/>
      <c r="J79" s="579"/>
      <c r="K79" s="580"/>
      <c r="L79" s="15"/>
      <c r="M79" s="6"/>
    </row>
    <row r="80" spans="1:13" ht="13.5" customHeight="1" x14ac:dyDescent="0.5">
      <c r="A80" s="3"/>
      <c r="B80" s="4"/>
      <c r="C80" s="173"/>
      <c r="D80" s="174"/>
      <c r="E80" s="175"/>
      <c r="F80" s="175"/>
      <c r="G80" s="175"/>
      <c r="H80" s="175"/>
      <c r="I80" s="175"/>
      <c r="J80" s="175"/>
      <c r="K80" s="175"/>
      <c r="L80" s="15"/>
      <c r="M80" s="6"/>
    </row>
    <row r="81" spans="1:13" ht="13.5" customHeight="1" x14ac:dyDescent="0.5">
      <c r="A81" s="3"/>
      <c r="B81" s="4"/>
      <c r="C81" s="173"/>
      <c r="D81" s="174"/>
      <c r="E81" s="175"/>
      <c r="F81" s="175"/>
      <c r="G81" s="175"/>
      <c r="H81" s="175"/>
      <c r="I81" s="175"/>
      <c r="J81" s="175"/>
      <c r="K81" s="175"/>
      <c r="L81" s="15"/>
      <c r="M81" s="6"/>
    </row>
    <row r="82" spans="1:13" ht="13.5" customHeight="1" x14ac:dyDescent="0.5">
      <c r="A82" s="3"/>
      <c r="B82" s="4"/>
      <c r="C82" s="176"/>
      <c r="D82" s="73"/>
      <c r="E82" s="73"/>
      <c r="F82" s="73"/>
      <c r="G82" s="73"/>
      <c r="H82" s="73"/>
      <c r="I82" s="73"/>
      <c r="J82" s="73"/>
      <c r="K82" s="73"/>
      <c r="L82" s="15"/>
      <c r="M82" s="6"/>
    </row>
    <row r="83" spans="1:13" s="26" customFormat="1" ht="15" customHeight="1" thickBot="1" x14ac:dyDescent="0.5">
      <c r="A83" s="22"/>
      <c r="B83" s="23"/>
      <c r="C83" s="584" t="s">
        <v>25</v>
      </c>
      <c r="D83" s="585"/>
      <c r="E83" s="585"/>
      <c r="F83" s="585"/>
      <c r="G83" s="585"/>
      <c r="H83" s="585"/>
      <c r="I83" s="585"/>
      <c r="J83" s="585"/>
      <c r="K83" s="586"/>
      <c r="L83" s="24"/>
      <c r="M83" s="25"/>
    </row>
    <row r="84" spans="1:13" ht="15" customHeight="1" x14ac:dyDescent="0.5">
      <c r="A84" s="3"/>
      <c r="B84" s="4"/>
      <c r="C84" s="506" t="s">
        <v>19</v>
      </c>
      <c r="D84" s="507"/>
      <c r="E84" s="581"/>
      <c r="F84" s="582"/>
      <c r="G84" s="582"/>
      <c r="H84" s="582"/>
      <c r="I84" s="582"/>
      <c r="J84" s="582"/>
      <c r="K84" s="583"/>
      <c r="L84" s="15"/>
      <c r="M84" s="6"/>
    </row>
    <row r="85" spans="1:13" ht="15" customHeight="1" x14ac:dyDescent="0.5">
      <c r="A85" s="3"/>
      <c r="B85" s="4"/>
      <c r="C85" s="565" t="s">
        <v>20</v>
      </c>
      <c r="D85" s="566"/>
      <c r="E85" s="569"/>
      <c r="F85" s="561"/>
      <c r="G85" s="561"/>
      <c r="H85" s="561"/>
      <c r="I85" s="561"/>
      <c r="J85" s="561"/>
      <c r="K85" s="562"/>
      <c r="L85" s="15"/>
      <c r="M85" s="6"/>
    </row>
    <row r="86" spans="1:13" ht="15" customHeight="1" x14ac:dyDescent="0.5">
      <c r="A86" s="3"/>
      <c r="B86" s="4"/>
      <c r="C86" s="567"/>
      <c r="D86" s="568"/>
      <c r="E86" s="569"/>
      <c r="F86" s="561"/>
      <c r="G86" s="561"/>
      <c r="H86" s="561"/>
      <c r="I86" s="561"/>
      <c r="J86" s="561"/>
      <c r="K86" s="562"/>
      <c r="L86" s="15"/>
      <c r="M86" s="6"/>
    </row>
    <row r="87" spans="1:13" ht="15" customHeight="1" x14ac:dyDescent="0.5">
      <c r="A87" s="3"/>
      <c r="B87" s="4"/>
      <c r="C87" s="563" t="s">
        <v>21</v>
      </c>
      <c r="D87" s="564"/>
      <c r="E87" s="569"/>
      <c r="F87" s="561"/>
      <c r="G87" s="561"/>
      <c r="H87" s="561"/>
      <c r="I87" s="561"/>
      <c r="J87" s="561"/>
      <c r="K87" s="562"/>
      <c r="L87" s="15"/>
      <c r="M87" s="6"/>
    </row>
    <row r="88" spans="1:13" ht="15" customHeight="1" x14ac:dyDescent="0.5">
      <c r="A88" s="3"/>
      <c r="B88" s="4"/>
      <c r="C88" s="177" t="s">
        <v>22</v>
      </c>
      <c r="D88" s="178"/>
      <c r="E88" s="569"/>
      <c r="F88" s="561"/>
      <c r="G88" s="561"/>
      <c r="H88" s="561"/>
      <c r="I88" s="561"/>
      <c r="J88" s="561"/>
      <c r="K88" s="562"/>
      <c r="L88" s="15"/>
      <c r="M88" s="6"/>
    </row>
    <row r="89" spans="1:13" ht="15" customHeight="1" x14ac:dyDescent="0.5">
      <c r="A89" s="3"/>
      <c r="B89" s="4"/>
      <c r="C89" s="169" t="s">
        <v>23</v>
      </c>
      <c r="D89" s="170"/>
      <c r="E89" s="570"/>
      <c r="F89" s="561"/>
      <c r="G89" s="561"/>
      <c r="H89" s="561"/>
      <c r="I89" s="561"/>
      <c r="J89" s="561"/>
      <c r="K89" s="562"/>
      <c r="L89" s="15"/>
      <c r="M89" s="6"/>
    </row>
    <row r="90" spans="1:13" ht="15" customHeight="1" x14ac:dyDescent="0.5">
      <c r="A90" s="3"/>
      <c r="B90" s="4"/>
      <c r="C90" s="169" t="s">
        <v>24</v>
      </c>
      <c r="D90" s="170"/>
      <c r="E90" s="560"/>
      <c r="F90" s="561"/>
      <c r="G90" s="561"/>
      <c r="H90" s="561"/>
      <c r="I90" s="561"/>
      <c r="J90" s="561"/>
      <c r="K90" s="562"/>
      <c r="L90" s="15"/>
      <c r="M90" s="6"/>
    </row>
    <row r="91" spans="1:13" ht="14.25" x14ac:dyDescent="0.45">
      <c r="A91" s="3"/>
      <c r="B91" s="12"/>
      <c r="C91" s="20"/>
      <c r="D91" s="13"/>
      <c r="E91" s="13"/>
      <c r="F91" s="13"/>
      <c r="G91" s="13"/>
      <c r="H91" s="13"/>
      <c r="I91" s="13"/>
      <c r="J91" s="13"/>
      <c r="K91" s="13"/>
      <c r="L91" s="14"/>
      <c r="M91" s="6"/>
    </row>
    <row r="92" spans="1:13" ht="14.25" x14ac:dyDescent="0.45">
      <c r="A92" s="6"/>
      <c r="B92" s="3"/>
      <c r="C92" s="17"/>
      <c r="D92" s="3"/>
      <c r="E92" s="3"/>
      <c r="F92" s="3"/>
      <c r="G92" s="3"/>
      <c r="H92" s="3"/>
      <c r="I92" s="3"/>
      <c r="J92" s="3"/>
      <c r="K92" s="3"/>
      <c r="L92" s="3"/>
      <c r="M92" s="6"/>
    </row>
    <row r="93" spans="1:13" ht="14.25" x14ac:dyDescent="0.45">
      <c r="A93" s="191"/>
      <c r="B93" s="6"/>
      <c r="C93" s="16"/>
      <c r="D93" s="6"/>
      <c r="E93" s="6"/>
      <c r="F93" s="6"/>
      <c r="G93" s="6"/>
      <c r="H93" s="6"/>
      <c r="I93" s="6"/>
      <c r="J93" s="6"/>
      <c r="K93" s="6"/>
      <c r="L93" s="6"/>
      <c r="M93" s="470" t="s">
        <v>5</v>
      </c>
    </row>
    <row r="94" spans="1:13" ht="15" hidden="1" customHeight="1" x14ac:dyDescent="0.45">
      <c r="A94" s="76"/>
    </row>
  </sheetData>
  <sheetProtection algorithmName="SHA-512" hashValue="WHSmKYA/u50NED57G/G+q06aYiqOU6ziI00icRnF514lMT/zwLgniGGuQYLlP96FDwB60wf9IThurlxifwep1w==" saltValue="YyZOkDa2flQILrj3E/N1eQ==" spinCount="100000" sheet="1" objects="1" scenarios="1"/>
  <protectedRanges>
    <protectedRange sqref="F47 F50 F52 F55 D57 I57 D60 E73:K79 E84:K90" name="Range1"/>
  </protectedRanges>
  <mergeCells count="34">
    <mergeCell ref="D60:J60"/>
    <mergeCell ref="B5:L5"/>
    <mergeCell ref="B6:L6"/>
    <mergeCell ref="B7:L7"/>
    <mergeCell ref="B8:L8"/>
    <mergeCell ref="F47:J47"/>
    <mergeCell ref="C48:J48"/>
    <mergeCell ref="F50:J50"/>
    <mergeCell ref="F52:J52"/>
    <mergeCell ref="F55:J55"/>
    <mergeCell ref="D57:G57"/>
    <mergeCell ref="I57:J57"/>
    <mergeCell ref="B69:L69"/>
    <mergeCell ref="B70:L70"/>
    <mergeCell ref="E73:K73"/>
    <mergeCell ref="C74:D75"/>
    <mergeCell ref="E74:K74"/>
    <mergeCell ref="E75:K75"/>
    <mergeCell ref="C72:K72"/>
    <mergeCell ref="E90:K90"/>
    <mergeCell ref="C87:D87"/>
    <mergeCell ref="C76:D76"/>
    <mergeCell ref="C85:D86"/>
    <mergeCell ref="E85:K85"/>
    <mergeCell ref="E86:K86"/>
    <mergeCell ref="E87:K87"/>
    <mergeCell ref="E88:K88"/>
    <mergeCell ref="E89:K89"/>
    <mergeCell ref="E76:K76"/>
    <mergeCell ref="E77:K77"/>
    <mergeCell ref="E78:K78"/>
    <mergeCell ref="E79:K79"/>
    <mergeCell ref="E84:K84"/>
    <mergeCell ref="C83:K83"/>
  </mergeCells>
  <pageMargins left="0.5" right="0.5" top="0.75" bottom="0.75" header="0" footer="0"/>
  <pageSetup scale="74" orientation="portrait" r:id="rId1"/>
  <rowBreaks count="2" manualBreakCount="2">
    <brk id="64" max="16383" man="1"/>
    <brk id="93" max="16383" man="1"/>
  </rowBreaks>
  <colBreaks count="1" manualBreakCount="1">
    <brk id="1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sheetPr>
  <dimension ref="A1:Z31"/>
  <sheetViews>
    <sheetView showGridLines="0" zoomScale="190" zoomScaleNormal="190" workbookViewId="0">
      <selection activeCell="C22" sqref="C22:O22"/>
    </sheetView>
  </sheetViews>
  <sheetFormatPr defaultColWidth="0" defaultRowHeight="15" customHeight="1" zeroHeight="1" x14ac:dyDescent="0.5"/>
  <cols>
    <col min="1" max="1" width="5.73046875" style="29" customWidth="1"/>
    <col min="2" max="2" width="7.73046875" style="29" customWidth="1"/>
    <col min="3" max="3" width="10.86328125" style="29" customWidth="1"/>
    <col min="4" max="4" width="1.73046875" style="29" customWidth="1"/>
    <col min="5" max="5" width="10.86328125" style="29" customWidth="1"/>
    <col min="6" max="6" width="1.73046875" style="29" customWidth="1"/>
    <col min="7" max="7" width="9.1328125" style="29" customWidth="1"/>
    <col min="8" max="8" width="1.73046875" style="29" customWidth="1"/>
    <col min="9" max="9" width="9.3984375" style="29" customWidth="1"/>
    <col min="10" max="10" width="1.73046875" style="29" customWidth="1"/>
    <col min="11" max="11" width="9.1328125" style="29" customWidth="1"/>
    <col min="12" max="12" width="1.73046875" style="29" customWidth="1"/>
    <col min="13" max="13" width="14.73046875" style="29" customWidth="1"/>
    <col min="14" max="14" width="10.73046875" style="29" customWidth="1"/>
    <col min="15" max="15" width="13" style="29" customWidth="1"/>
    <col min="16" max="16" width="6.73046875" style="29" customWidth="1"/>
    <col min="17" max="17" width="5.73046875" style="29" customWidth="1"/>
    <col min="18" max="26" width="9.1328125" style="29" hidden="1" customWidth="1"/>
    <col min="27" max="16384" width="14.3984375" style="29" hidden="1"/>
  </cols>
  <sheetData>
    <row r="1" spans="1:17" ht="15" customHeight="1" x14ac:dyDescent="0.5">
      <c r="A1" s="28"/>
      <c r="B1" s="28"/>
      <c r="C1" s="28"/>
      <c r="D1" s="28"/>
      <c r="E1" s="28"/>
      <c r="F1" s="28"/>
      <c r="G1" s="28"/>
      <c r="H1" s="28"/>
      <c r="I1" s="28"/>
      <c r="J1" s="28"/>
      <c r="K1" s="28"/>
      <c r="L1" s="28"/>
      <c r="M1" s="28"/>
      <c r="N1" s="28"/>
      <c r="O1" s="28"/>
      <c r="P1" s="28"/>
      <c r="Q1" s="28"/>
    </row>
    <row r="2" spans="1:17" ht="15" customHeight="1" x14ac:dyDescent="0.5">
      <c r="A2" s="28"/>
      <c r="B2" s="30"/>
      <c r="C2" s="30"/>
      <c r="D2" s="30"/>
      <c r="E2" s="30"/>
      <c r="F2" s="30"/>
      <c r="G2" s="30"/>
      <c r="H2" s="30"/>
      <c r="I2" s="30"/>
      <c r="J2" s="30"/>
      <c r="K2" s="30"/>
      <c r="L2" s="30"/>
      <c r="M2" s="30"/>
      <c r="N2" s="30"/>
      <c r="O2" s="30"/>
      <c r="P2" s="30"/>
      <c r="Q2" s="28"/>
    </row>
    <row r="3" spans="1:17" ht="13.5" customHeight="1" x14ac:dyDescent="0.5">
      <c r="A3" s="30"/>
      <c r="B3" s="207" t="str">
        <f>'Part I-Instuctions'!B3</f>
        <v>Duke OSW ARFI Submission Uptake Form_UPDATED 04.17.2025</v>
      </c>
      <c r="C3" s="31"/>
      <c r="D3" s="31"/>
      <c r="E3" s="32"/>
      <c r="F3" s="32"/>
      <c r="G3" s="32"/>
      <c r="H3" s="32"/>
      <c r="I3" s="32"/>
      <c r="J3" s="32"/>
      <c r="K3" s="32"/>
      <c r="L3" s="33"/>
      <c r="M3" s="32"/>
      <c r="N3" s="32"/>
      <c r="O3" s="32"/>
      <c r="P3" s="34"/>
      <c r="Q3" s="30"/>
    </row>
    <row r="4" spans="1:17" ht="13.5" customHeight="1" x14ac:dyDescent="0.5">
      <c r="A4" s="30"/>
      <c r="B4" s="35"/>
      <c r="C4" s="36"/>
      <c r="D4" s="36"/>
      <c r="E4" s="1"/>
      <c r="F4" s="1"/>
      <c r="G4" s="1"/>
      <c r="H4" s="1"/>
      <c r="I4" s="1"/>
      <c r="J4" s="1"/>
      <c r="K4" s="1"/>
      <c r="L4" s="37"/>
      <c r="M4" s="1"/>
      <c r="N4" s="1"/>
      <c r="O4" s="1"/>
      <c r="P4" s="38"/>
      <c r="Q4" s="30"/>
    </row>
    <row r="5" spans="1:17" ht="13.5" customHeight="1" x14ac:dyDescent="0.55000000000000004">
      <c r="A5" s="30"/>
      <c r="B5" s="599" t="s">
        <v>26</v>
      </c>
      <c r="C5" s="552"/>
      <c r="D5" s="552"/>
      <c r="E5" s="552"/>
      <c r="F5" s="552"/>
      <c r="G5" s="552"/>
      <c r="H5" s="552"/>
      <c r="I5" s="552"/>
      <c r="J5" s="552"/>
      <c r="K5" s="552"/>
      <c r="L5" s="552"/>
      <c r="M5" s="552"/>
      <c r="N5" s="552"/>
      <c r="O5" s="552"/>
      <c r="P5" s="600"/>
      <c r="Q5" s="30"/>
    </row>
    <row r="6" spans="1:17" ht="13.5" customHeight="1" x14ac:dyDescent="0.55000000000000004">
      <c r="A6" s="30"/>
      <c r="B6" s="599" t="s">
        <v>27</v>
      </c>
      <c r="C6" s="552"/>
      <c r="D6" s="552"/>
      <c r="E6" s="552"/>
      <c r="F6" s="552"/>
      <c r="G6" s="552"/>
      <c r="H6" s="552"/>
      <c r="I6" s="552"/>
      <c r="J6" s="552"/>
      <c r="K6" s="552"/>
      <c r="L6" s="552"/>
      <c r="M6" s="552"/>
      <c r="N6" s="552"/>
      <c r="O6" s="552"/>
      <c r="P6" s="600"/>
      <c r="Q6" s="30"/>
    </row>
    <row r="7" spans="1:17" ht="13.5" customHeight="1" x14ac:dyDescent="0.5">
      <c r="A7" s="30"/>
      <c r="B7" s="216"/>
      <c r="C7" s="73"/>
      <c r="D7" s="73"/>
      <c r="E7" s="73"/>
      <c r="F7" s="73"/>
      <c r="G7" s="73"/>
      <c r="H7" s="73"/>
      <c r="I7" s="73"/>
      <c r="J7" s="73"/>
      <c r="K7" s="73"/>
      <c r="L7" s="73"/>
      <c r="M7" s="73"/>
      <c r="N7" s="73"/>
      <c r="O7" s="73"/>
      <c r="P7" s="217"/>
      <c r="Q7" s="30"/>
    </row>
    <row r="8" spans="1:17" ht="13.5" customHeight="1" x14ac:dyDescent="0.5">
      <c r="A8" s="30"/>
      <c r="B8" s="216"/>
      <c r="C8" s="160"/>
      <c r="D8" s="160"/>
      <c r="E8" s="161"/>
      <c r="F8" s="161"/>
      <c r="G8" s="161"/>
      <c r="H8" s="161"/>
      <c r="I8" s="161"/>
      <c r="J8" s="161"/>
      <c r="K8" s="161"/>
      <c r="L8" s="160"/>
      <c r="M8" s="73"/>
      <c r="N8" s="73"/>
      <c r="O8" s="73"/>
      <c r="P8" s="218"/>
      <c r="Q8" s="30"/>
    </row>
    <row r="9" spans="1:17" ht="13.5" customHeight="1" x14ac:dyDescent="0.5">
      <c r="A9" s="30"/>
      <c r="B9" s="216"/>
      <c r="C9" s="73" t="s">
        <v>11</v>
      </c>
      <c r="D9" s="160"/>
      <c r="E9" s="161"/>
      <c r="F9" s="73"/>
      <c r="G9" s="606" t="str">
        <f>'Part II-Certifications'!F50</f>
        <v>Required Information</v>
      </c>
      <c r="H9" s="575"/>
      <c r="I9" s="575"/>
      <c r="J9" s="575"/>
      <c r="K9" s="575"/>
      <c r="L9" s="575"/>
      <c r="M9" s="575"/>
      <c r="N9" s="575"/>
      <c r="O9" s="575"/>
      <c r="P9" s="218"/>
      <c r="Q9" s="39" t="str">
        <f>IF(G9="","&lt;&lt;&lt; Enter Information in Part II","")</f>
        <v/>
      </c>
    </row>
    <row r="10" spans="1:17" ht="13.5" customHeight="1" x14ac:dyDescent="0.5">
      <c r="A10" s="30"/>
      <c r="B10" s="216"/>
      <c r="C10" s="73"/>
      <c r="D10" s="160"/>
      <c r="E10" s="73"/>
      <c r="F10" s="73"/>
      <c r="G10" s="162"/>
      <c r="H10" s="162"/>
      <c r="I10" s="162"/>
      <c r="J10" s="162"/>
      <c r="K10" s="162"/>
      <c r="L10" s="162"/>
      <c r="M10" s="162"/>
      <c r="N10" s="162"/>
      <c r="O10" s="162"/>
      <c r="P10" s="218"/>
      <c r="Q10" s="30"/>
    </row>
    <row r="11" spans="1:17" ht="13.5" customHeight="1" x14ac:dyDescent="0.5">
      <c r="A11" s="30"/>
      <c r="B11" s="216"/>
      <c r="C11" s="73" t="s">
        <v>28</v>
      </c>
      <c r="D11" s="160"/>
      <c r="E11" s="73"/>
      <c r="F11" s="73"/>
      <c r="G11" s="606" t="str">
        <f>'Part II-Certifications'!F50</f>
        <v>Required Information</v>
      </c>
      <c r="H11" s="575"/>
      <c r="I11" s="575"/>
      <c r="J11" s="575"/>
      <c r="K11" s="575"/>
      <c r="L11" s="575"/>
      <c r="M11" s="575"/>
      <c r="N11" s="575"/>
      <c r="O11" s="575"/>
      <c r="P11" s="218"/>
      <c r="Q11" s="39" t="str">
        <f>IF(G11="","&lt;&lt;&lt; Enter Information in Part II","")</f>
        <v/>
      </c>
    </row>
    <row r="12" spans="1:17" ht="13.5" customHeight="1" x14ac:dyDescent="0.5">
      <c r="A12" s="30"/>
      <c r="B12" s="216"/>
      <c r="C12" s="161"/>
      <c r="D12" s="160"/>
      <c r="E12" s="73"/>
      <c r="F12" s="73"/>
      <c r="G12" s="162"/>
      <c r="H12" s="162"/>
      <c r="I12" s="162"/>
      <c r="J12" s="162"/>
      <c r="K12" s="162"/>
      <c r="L12" s="162"/>
      <c r="M12" s="162"/>
      <c r="N12" s="162"/>
      <c r="O12" s="162"/>
      <c r="P12" s="218"/>
      <c r="Q12" s="30"/>
    </row>
    <row r="13" spans="1:17" ht="15.75" customHeight="1" x14ac:dyDescent="0.5">
      <c r="A13" s="30"/>
      <c r="B13" s="216"/>
      <c r="C13" s="161"/>
      <c r="D13" s="163"/>
      <c r="E13" s="163"/>
      <c r="F13" s="163"/>
      <c r="G13" s="164"/>
      <c r="H13" s="164"/>
      <c r="I13" s="164"/>
      <c r="J13" s="164"/>
      <c r="K13" s="164"/>
      <c r="L13" s="160"/>
      <c r="M13" s="73"/>
      <c r="N13" s="73"/>
      <c r="O13" s="73"/>
      <c r="P13" s="218"/>
      <c r="Q13" s="30"/>
    </row>
    <row r="14" spans="1:17" ht="15.75" customHeight="1" x14ac:dyDescent="0.5">
      <c r="A14" s="30"/>
      <c r="B14" s="216"/>
      <c r="C14" s="161" t="s">
        <v>29</v>
      </c>
      <c r="D14" s="163"/>
      <c r="E14" s="163"/>
      <c r="F14" s="163"/>
      <c r="G14" s="164"/>
      <c r="H14" s="164"/>
      <c r="I14" s="164"/>
      <c r="J14" s="164"/>
      <c r="K14" s="164"/>
      <c r="L14" s="160"/>
      <c r="M14" s="73"/>
      <c r="N14" s="73"/>
      <c r="O14" s="73"/>
      <c r="P14" s="218"/>
      <c r="Q14" s="30"/>
    </row>
    <row r="15" spans="1:17" ht="15.75" customHeight="1" x14ac:dyDescent="0.5">
      <c r="A15" s="30"/>
      <c r="B15" s="219"/>
      <c r="C15" s="163"/>
      <c r="D15" s="163"/>
      <c r="E15" s="163"/>
      <c r="F15" s="163"/>
      <c r="G15" s="164"/>
      <c r="H15" s="164"/>
      <c r="I15" s="164"/>
      <c r="J15" s="164"/>
      <c r="K15" s="164"/>
      <c r="L15" s="160"/>
      <c r="M15" s="73"/>
      <c r="N15" s="73"/>
      <c r="O15" s="73"/>
      <c r="P15" s="218"/>
      <c r="Q15" s="30"/>
    </row>
    <row r="16" spans="1:17" ht="21" customHeight="1" x14ac:dyDescent="0.5">
      <c r="A16" s="30"/>
      <c r="B16" s="216"/>
      <c r="C16" s="73" t="s">
        <v>30</v>
      </c>
      <c r="D16" s="165"/>
      <c r="E16" s="165"/>
      <c r="F16" s="165"/>
      <c r="G16" s="165"/>
      <c r="H16" s="165"/>
      <c r="I16" s="165"/>
      <c r="J16" s="165"/>
      <c r="K16" s="73"/>
      <c r="L16" s="160"/>
      <c r="M16" s="73"/>
      <c r="N16" s="73"/>
      <c r="O16" s="73"/>
      <c r="P16" s="218"/>
      <c r="Q16" s="30"/>
    </row>
    <row r="17" spans="1:17" ht="21" customHeight="1" x14ac:dyDescent="0.5">
      <c r="A17" s="30"/>
      <c r="B17" s="216"/>
      <c r="C17" s="611" t="s">
        <v>8</v>
      </c>
      <c r="D17" s="572"/>
      <c r="E17" s="572"/>
      <c r="F17" s="572"/>
      <c r="G17" s="572"/>
      <c r="H17" s="572"/>
      <c r="I17" s="572"/>
      <c r="J17" s="572"/>
      <c r="K17" s="572"/>
      <c r="L17" s="572"/>
      <c r="M17" s="572"/>
      <c r="N17" s="572"/>
      <c r="O17" s="573"/>
      <c r="P17" s="218"/>
      <c r="Q17" s="30"/>
    </row>
    <row r="18" spans="1:17" ht="13.5" customHeight="1" x14ac:dyDescent="0.5">
      <c r="A18" s="30"/>
      <c r="B18" s="216"/>
      <c r="C18" s="612"/>
      <c r="D18" s="590"/>
      <c r="E18" s="590"/>
      <c r="F18" s="590"/>
      <c r="G18" s="590"/>
      <c r="H18" s="590"/>
      <c r="I18" s="590"/>
      <c r="J18" s="590"/>
      <c r="K18" s="590"/>
      <c r="L18" s="590"/>
      <c r="M18" s="590"/>
      <c r="N18" s="590"/>
      <c r="O18" s="591"/>
      <c r="P18" s="218"/>
      <c r="Q18" s="39" t="str">
        <f>IF(C17="","&lt;&lt;&lt; Required Information","")</f>
        <v/>
      </c>
    </row>
    <row r="19" spans="1:17" ht="13.5" customHeight="1" x14ac:dyDescent="0.5">
      <c r="A19" s="30"/>
      <c r="B19" s="216"/>
      <c r="C19" s="612"/>
      <c r="D19" s="590"/>
      <c r="E19" s="590"/>
      <c r="F19" s="590"/>
      <c r="G19" s="590"/>
      <c r="H19" s="590"/>
      <c r="I19" s="590"/>
      <c r="J19" s="590"/>
      <c r="K19" s="590"/>
      <c r="L19" s="590"/>
      <c r="M19" s="590"/>
      <c r="N19" s="590"/>
      <c r="O19" s="591"/>
      <c r="P19" s="218"/>
      <c r="Q19" s="30"/>
    </row>
    <row r="20" spans="1:17" ht="13.5" customHeight="1" x14ac:dyDescent="0.5">
      <c r="A20" s="30"/>
      <c r="B20" s="220"/>
      <c r="C20" s="613"/>
      <c r="D20" s="575"/>
      <c r="E20" s="575"/>
      <c r="F20" s="575"/>
      <c r="G20" s="575"/>
      <c r="H20" s="575"/>
      <c r="I20" s="575"/>
      <c r="J20" s="575"/>
      <c r="K20" s="575"/>
      <c r="L20" s="575"/>
      <c r="M20" s="575"/>
      <c r="N20" s="575"/>
      <c r="O20" s="576"/>
      <c r="P20" s="218"/>
      <c r="Q20" s="30"/>
    </row>
    <row r="21" spans="1:17" ht="13.5" customHeight="1" x14ac:dyDescent="0.5">
      <c r="A21" s="30"/>
      <c r="B21" s="220"/>
      <c r="C21" s="73"/>
      <c r="D21" s="166"/>
      <c r="E21" s="166"/>
      <c r="F21" s="166"/>
      <c r="G21" s="166"/>
      <c r="H21" s="166"/>
      <c r="I21" s="166"/>
      <c r="J21" s="166"/>
      <c r="K21" s="166"/>
      <c r="L21" s="166"/>
      <c r="M21" s="166"/>
      <c r="N21" s="166"/>
      <c r="O21" s="166"/>
      <c r="P21" s="218"/>
      <c r="Q21" s="30"/>
    </row>
    <row r="22" spans="1:17" ht="15.75" customHeight="1" x14ac:dyDescent="0.5">
      <c r="A22" s="30"/>
      <c r="B22" s="220"/>
      <c r="C22" s="614" t="s">
        <v>442</v>
      </c>
      <c r="D22" s="614"/>
      <c r="E22" s="614"/>
      <c r="F22" s="614"/>
      <c r="G22" s="614"/>
      <c r="H22" s="614"/>
      <c r="I22" s="614"/>
      <c r="J22" s="614"/>
      <c r="K22" s="614"/>
      <c r="L22" s="614"/>
      <c r="M22" s="614"/>
      <c r="N22" s="614"/>
      <c r="O22" s="614"/>
      <c r="P22" s="218"/>
      <c r="Q22" s="30"/>
    </row>
    <row r="23" spans="1:17" ht="13.5" customHeight="1" x14ac:dyDescent="0.5">
      <c r="A23" s="30"/>
      <c r="B23" s="220"/>
      <c r="C23" s="611" t="s">
        <v>8</v>
      </c>
      <c r="D23" s="572"/>
      <c r="E23" s="572"/>
      <c r="F23" s="572"/>
      <c r="G23" s="572"/>
      <c r="H23" s="572"/>
      <c r="I23" s="572"/>
      <c r="J23" s="572"/>
      <c r="K23" s="572"/>
      <c r="L23" s="572"/>
      <c r="M23" s="572"/>
      <c r="N23" s="572"/>
      <c r="O23" s="573"/>
      <c r="P23" s="218"/>
      <c r="Q23" s="30"/>
    </row>
    <row r="24" spans="1:17" ht="13.5" customHeight="1" x14ac:dyDescent="0.5">
      <c r="A24" s="30"/>
      <c r="B24" s="220"/>
      <c r="C24" s="612"/>
      <c r="D24" s="590"/>
      <c r="E24" s="590"/>
      <c r="F24" s="590"/>
      <c r="G24" s="590"/>
      <c r="H24" s="590"/>
      <c r="I24" s="590"/>
      <c r="J24" s="590"/>
      <c r="K24" s="590"/>
      <c r="L24" s="590"/>
      <c r="M24" s="590"/>
      <c r="N24" s="590"/>
      <c r="O24" s="591"/>
      <c r="P24" s="218"/>
      <c r="Q24" s="39" t="str">
        <f>IF(C23="","&lt;&lt;&lt; Required Information","")</f>
        <v/>
      </c>
    </row>
    <row r="25" spans="1:17" ht="13.5" customHeight="1" x14ac:dyDescent="0.5">
      <c r="A25" s="30"/>
      <c r="B25" s="220"/>
      <c r="C25" s="612"/>
      <c r="D25" s="590"/>
      <c r="E25" s="590"/>
      <c r="F25" s="590"/>
      <c r="G25" s="590"/>
      <c r="H25" s="590"/>
      <c r="I25" s="590"/>
      <c r="J25" s="590"/>
      <c r="K25" s="590"/>
      <c r="L25" s="590"/>
      <c r="M25" s="590"/>
      <c r="N25" s="590"/>
      <c r="O25" s="591"/>
      <c r="P25" s="218"/>
      <c r="Q25" s="30"/>
    </row>
    <row r="26" spans="1:17" ht="13.5" customHeight="1" x14ac:dyDescent="0.5">
      <c r="A26" s="30"/>
      <c r="B26" s="220"/>
      <c r="C26" s="613"/>
      <c r="D26" s="575"/>
      <c r="E26" s="575"/>
      <c r="F26" s="575"/>
      <c r="G26" s="575"/>
      <c r="H26" s="575"/>
      <c r="I26" s="575"/>
      <c r="J26" s="575"/>
      <c r="K26" s="575"/>
      <c r="L26" s="575"/>
      <c r="M26" s="575"/>
      <c r="N26" s="575"/>
      <c r="O26" s="576"/>
      <c r="P26" s="218"/>
      <c r="Q26" s="30"/>
    </row>
    <row r="27" spans="1:17" ht="13.5" customHeight="1" x14ac:dyDescent="0.5">
      <c r="A27" s="30"/>
      <c r="B27" s="220"/>
      <c r="C27" s="167"/>
      <c r="D27" s="167"/>
      <c r="E27" s="167"/>
      <c r="F27" s="167"/>
      <c r="G27" s="167"/>
      <c r="H27" s="167"/>
      <c r="I27" s="167"/>
      <c r="J27" s="167"/>
      <c r="K27" s="167"/>
      <c r="L27" s="168"/>
      <c r="M27" s="168"/>
      <c r="N27" s="168"/>
      <c r="O27" s="168"/>
      <c r="P27" s="218"/>
      <c r="Q27" s="30"/>
    </row>
    <row r="28" spans="1:17" ht="15" customHeight="1" thickBot="1" x14ac:dyDescent="0.55000000000000004">
      <c r="A28" s="30"/>
      <c r="B28" s="221"/>
      <c r="C28" s="222"/>
      <c r="D28" s="222"/>
      <c r="E28" s="222"/>
      <c r="F28" s="222"/>
      <c r="G28" s="222"/>
      <c r="H28" s="222"/>
      <c r="I28" s="222"/>
      <c r="J28" s="222"/>
      <c r="K28" s="222"/>
      <c r="L28" s="222"/>
      <c r="M28" s="222"/>
      <c r="N28" s="222"/>
      <c r="O28" s="222"/>
      <c r="P28" s="223"/>
      <c r="Q28" s="30"/>
    </row>
    <row r="29" spans="1:17" ht="15" customHeight="1" x14ac:dyDescent="0.5">
      <c r="A29" s="28"/>
      <c r="B29" s="30"/>
      <c r="C29" s="30"/>
      <c r="D29" s="30"/>
      <c r="E29" s="30"/>
      <c r="F29" s="30"/>
      <c r="G29" s="30"/>
      <c r="H29" s="30"/>
      <c r="I29" s="30"/>
      <c r="J29" s="30"/>
      <c r="K29" s="30"/>
      <c r="L29" s="30"/>
      <c r="M29" s="30"/>
      <c r="N29" s="30"/>
      <c r="O29" s="30"/>
      <c r="P29" s="30"/>
      <c r="Q29" s="28"/>
    </row>
    <row r="30" spans="1:17" ht="15" customHeight="1" x14ac:dyDescent="0.5">
      <c r="A30" s="192"/>
      <c r="B30" s="28"/>
      <c r="C30" s="28"/>
      <c r="D30" s="28"/>
      <c r="E30" s="28"/>
      <c r="F30" s="28"/>
      <c r="G30" s="28"/>
      <c r="H30" s="28"/>
      <c r="I30" s="28"/>
      <c r="J30" s="28"/>
      <c r="K30" s="28"/>
      <c r="L30" s="28"/>
      <c r="M30" s="28"/>
      <c r="N30" s="28"/>
      <c r="O30" s="28"/>
      <c r="P30" s="28"/>
      <c r="Q30" s="470" t="s">
        <v>5</v>
      </c>
    </row>
    <row r="31" spans="1:17" ht="15" hidden="1" customHeight="1" x14ac:dyDescent="0.5">
      <c r="A31" s="77"/>
    </row>
  </sheetData>
  <sheetProtection algorithmName="SHA-512" hashValue="DXeld5uKYJK1OVEG0A1MIMubrArNya4Sjrensw3Fg8CjtFB06Ja87j1IKSVJGkcN/9Rbapvr+YkFNJa8BxilyQ==" saltValue="7Sehzp7sCStUb2CSpk/joQ==" spinCount="100000" sheet="1" objects="1" scenarios="1"/>
  <protectedRanges>
    <protectedRange sqref="G9 G11 C17 C23" name="Range1"/>
  </protectedRanges>
  <mergeCells count="7">
    <mergeCell ref="C23:O26"/>
    <mergeCell ref="C22:O22"/>
    <mergeCell ref="B5:P5"/>
    <mergeCell ref="B6:P6"/>
    <mergeCell ref="G9:O9"/>
    <mergeCell ref="G11:O11"/>
    <mergeCell ref="C17:O20"/>
  </mergeCells>
  <conditionalFormatting sqref="G9:O9">
    <cfRule type="cellIs" dxfId="19" priority="1" operator="equal">
      <formula>""</formula>
    </cfRule>
  </conditionalFormatting>
  <conditionalFormatting sqref="G11:O11">
    <cfRule type="cellIs" dxfId="18" priority="2" operator="equal">
      <formula>""</formula>
    </cfRule>
  </conditionalFormatting>
  <pageMargins left="0.5" right="0.5" top="0.75" bottom="0.5" header="0" footer="0"/>
  <pageSetup scale="78" orientation="portrait" r:id="rId1"/>
  <rowBreaks count="1" manualBreakCount="1">
    <brk id="30" max="16383" man="1"/>
  </rowBreaks>
  <colBreaks count="1" manualBreakCount="1">
    <brk id="17"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9658-D096-4D8C-BE62-C60DE56E2A6B}">
  <sheetPr>
    <tabColor rgb="FFFFFF00"/>
  </sheetPr>
  <dimension ref="A1:AA178"/>
  <sheetViews>
    <sheetView topLeftCell="A19" zoomScale="120" zoomScaleNormal="120" workbookViewId="0">
      <selection activeCell="I49" sqref="I49"/>
    </sheetView>
  </sheetViews>
  <sheetFormatPr defaultColWidth="0" defaultRowHeight="15" customHeight="1" zeroHeight="1" x14ac:dyDescent="0.5"/>
  <cols>
    <col min="1" max="3" width="5.73046875" style="40" customWidth="1"/>
    <col min="4" max="4" width="76.59765625" style="40" customWidth="1"/>
    <col min="5" max="5" width="8.73046875" style="40" customWidth="1"/>
    <col min="6" max="6" width="12" style="40" customWidth="1"/>
    <col min="7" max="7" width="8.73046875" style="40" customWidth="1"/>
    <col min="8" max="8" width="11.265625" style="40" customWidth="1"/>
    <col min="9" max="9" width="31.73046875" style="40" customWidth="1"/>
    <col min="10" max="10" width="8.73046875" style="40" customWidth="1"/>
    <col min="11" max="12" width="5.73046875" style="40" customWidth="1"/>
    <col min="13" max="27" width="8.73046875" style="40" hidden="1" customWidth="1"/>
    <col min="28" max="16384" width="14.3984375" style="40" hidden="1"/>
  </cols>
  <sheetData>
    <row r="1" spans="1:12" ht="15" customHeight="1" x14ac:dyDescent="0.5">
      <c r="A1" s="41"/>
      <c r="B1" s="41"/>
      <c r="C1" s="41"/>
      <c r="D1" s="41"/>
      <c r="E1" s="41"/>
      <c r="F1" s="41"/>
      <c r="G1" s="41"/>
      <c r="H1" s="41"/>
      <c r="I1" s="41"/>
      <c r="J1" s="41"/>
      <c r="K1" s="41"/>
      <c r="L1" s="41"/>
    </row>
    <row r="2" spans="1:12" ht="15" customHeight="1" thickBot="1" x14ac:dyDescent="0.55000000000000004">
      <c r="A2" s="41"/>
      <c r="B2" s="41"/>
      <c r="C2" s="41"/>
      <c r="D2" s="41"/>
      <c r="E2" s="41"/>
      <c r="F2" s="41"/>
      <c r="G2" s="41"/>
      <c r="H2" s="41"/>
      <c r="I2" s="41"/>
      <c r="J2" s="41"/>
      <c r="K2" s="41"/>
      <c r="L2" s="41"/>
    </row>
    <row r="3" spans="1:12" ht="15" customHeight="1" x14ac:dyDescent="0.5">
      <c r="A3" s="41"/>
      <c r="B3" s="208" t="str">
        <f>'Part I-Instuctions'!B3</f>
        <v>Duke OSW ARFI Submission Uptake Form_UPDATED 04.17.2025</v>
      </c>
      <c r="C3" s="61"/>
      <c r="D3" s="61"/>
      <c r="E3" s="61"/>
      <c r="F3" s="61"/>
      <c r="G3" s="61"/>
      <c r="H3" s="61"/>
      <c r="I3" s="61"/>
      <c r="J3" s="61"/>
      <c r="K3" s="64"/>
      <c r="L3" s="41"/>
    </row>
    <row r="4" spans="1:12" ht="15" customHeight="1" x14ac:dyDescent="0.5">
      <c r="A4" s="41"/>
      <c r="B4" s="65"/>
      <c r="C4" s="91"/>
      <c r="D4" s="44"/>
      <c r="E4" s="44"/>
      <c r="F4" s="44"/>
      <c r="G4" s="44"/>
      <c r="H4" s="44"/>
      <c r="I4" s="44"/>
      <c r="J4" s="44"/>
      <c r="K4" s="66"/>
      <c r="L4" s="41"/>
    </row>
    <row r="5" spans="1:12" ht="15" customHeight="1" x14ac:dyDescent="0.55000000000000004">
      <c r="A5" s="41"/>
      <c r="B5" s="551" t="s">
        <v>369</v>
      </c>
      <c r="C5" s="615"/>
      <c r="D5" s="615"/>
      <c r="E5" s="615"/>
      <c r="F5" s="615"/>
      <c r="G5" s="615"/>
      <c r="H5" s="615"/>
      <c r="I5" s="615"/>
      <c r="J5" s="615"/>
      <c r="K5" s="616"/>
      <c r="L5" s="41"/>
    </row>
    <row r="6" spans="1:12" ht="15" customHeight="1" x14ac:dyDescent="0.55000000000000004">
      <c r="A6" s="41"/>
      <c r="B6" s="551" t="s">
        <v>368</v>
      </c>
      <c r="C6" s="615"/>
      <c r="D6" s="615"/>
      <c r="E6" s="615"/>
      <c r="F6" s="615"/>
      <c r="G6" s="615"/>
      <c r="H6" s="615"/>
      <c r="I6" s="615"/>
      <c r="J6" s="615"/>
      <c r="K6" s="616"/>
      <c r="L6" s="41"/>
    </row>
    <row r="7" spans="1:12" ht="15" customHeight="1" x14ac:dyDescent="0.5">
      <c r="A7" s="41"/>
      <c r="B7" s="65"/>
      <c r="C7" s="91"/>
      <c r="D7" s="44"/>
      <c r="E7" s="44"/>
      <c r="F7" s="44"/>
      <c r="G7" s="44"/>
      <c r="H7" s="44"/>
      <c r="I7" s="44"/>
      <c r="J7" s="44"/>
      <c r="K7" s="66"/>
      <c r="L7" s="41"/>
    </row>
    <row r="8" spans="1:12" ht="15" customHeight="1" x14ac:dyDescent="0.5">
      <c r="A8" s="41"/>
      <c r="B8" s="65"/>
      <c r="C8" s="44"/>
      <c r="D8" s="44"/>
      <c r="E8" s="44"/>
      <c r="F8" s="44"/>
      <c r="G8" s="44"/>
      <c r="H8" s="44"/>
      <c r="I8" s="44"/>
      <c r="J8" s="44"/>
      <c r="K8" s="66"/>
      <c r="L8" s="41"/>
    </row>
    <row r="9" spans="1:12" ht="15" customHeight="1" x14ac:dyDescent="0.5">
      <c r="A9" s="41"/>
      <c r="B9" s="65"/>
      <c r="C9" s="44"/>
      <c r="D9" s="44"/>
      <c r="E9" s="44"/>
      <c r="F9" s="44"/>
      <c r="G9" s="44"/>
      <c r="H9" s="44"/>
      <c r="I9" s="44"/>
      <c r="J9" s="44"/>
      <c r="K9" s="66"/>
      <c r="L9" s="41"/>
    </row>
    <row r="10" spans="1:12" ht="15" customHeight="1" x14ac:dyDescent="0.5">
      <c r="A10" s="41"/>
      <c r="B10" s="65"/>
      <c r="C10" s="44"/>
      <c r="D10" s="44"/>
      <c r="E10" s="44"/>
      <c r="F10" s="44"/>
      <c r="G10" s="44"/>
      <c r="H10" s="44"/>
      <c r="I10" s="44"/>
      <c r="J10" s="44"/>
      <c r="K10" s="66"/>
      <c r="L10" s="41"/>
    </row>
    <row r="11" spans="1:12" ht="15" customHeight="1" x14ac:dyDescent="0.5">
      <c r="A11" s="41"/>
      <c r="B11" s="65"/>
      <c r="C11" s="44"/>
      <c r="D11" s="44"/>
      <c r="E11" s="44"/>
      <c r="F11" s="44"/>
      <c r="G11" s="44"/>
      <c r="H11" s="44"/>
      <c r="I11" s="44"/>
      <c r="J11" s="44"/>
      <c r="K11" s="66"/>
      <c r="L11" s="41"/>
    </row>
    <row r="12" spans="1:12" ht="15" customHeight="1" thickBot="1" x14ac:dyDescent="0.55000000000000004">
      <c r="A12" s="41"/>
      <c r="B12" s="65"/>
      <c r="C12" s="44"/>
      <c r="D12" s="44"/>
      <c r="E12" s="44"/>
      <c r="F12" s="44"/>
      <c r="G12" s="44"/>
      <c r="H12" s="44"/>
      <c r="I12" s="44"/>
      <c r="J12" s="44"/>
      <c r="K12" s="66"/>
      <c r="L12" s="41"/>
    </row>
    <row r="13" spans="1:12" ht="15" customHeight="1" x14ac:dyDescent="0.5">
      <c r="A13" s="41"/>
      <c r="B13" s="65"/>
      <c r="C13" s="78"/>
      <c r="D13" s="61"/>
      <c r="E13" s="61"/>
      <c r="F13" s="61"/>
      <c r="G13" s="61"/>
      <c r="H13" s="61"/>
      <c r="I13" s="61"/>
      <c r="J13" s="64"/>
      <c r="K13" s="66"/>
      <c r="L13" s="41"/>
    </row>
    <row r="14" spans="1:12" ht="15" customHeight="1" x14ac:dyDescent="0.55000000000000004">
      <c r="A14" s="41"/>
      <c r="B14" s="65"/>
      <c r="C14" s="551" t="s">
        <v>31</v>
      </c>
      <c r="D14" s="615"/>
      <c r="E14" s="615"/>
      <c r="F14" s="615"/>
      <c r="G14" s="615"/>
      <c r="H14" s="615"/>
      <c r="I14" s="615"/>
      <c r="J14" s="616"/>
      <c r="K14" s="66"/>
      <c r="L14" s="41"/>
    </row>
    <row r="15" spans="1:12" ht="15" customHeight="1" x14ac:dyDescent="0.55000000000000004">
      <c r="A15" s="41"/>
      <c r="B15" s="65"/>
      <c r="C15" s="551" t="s">
        <v>32</v>
      </c>
      <c r="D15" s="615"/>
      <c r="E15" s="615"/>
      <c r="F15" s="615"/>
      <c r="G15" s="615"/>
      <c r="H15" s="615"/>
      <c r="I15" s="615"/>
      <c r="J15" s="616"/>
      <c r="K15" s="66"/>
      <c r="L15" s="41"/>
    </row>
    <row r="16" spans="1:12" ht="14.25" customHeight="1" x14ac:dyDescent="0.5">
      <c r="A16" s="41"/>
      <c r="B16" s="65"/>
      <c r="C16" s="65"/>
      <c r="D16" s="44"/>
      <c r="E16" s="44"/>
      <c r="F16" s="44"/>
      <c r="G16" s="44"/>
      <c r="H16" s="44"/>
      <c r="I16" s="44"/>
      <c r="J16" s="66"/>
      <c r="K16" s="66"/>
      <c r="L16" s="41"/>
    </row>
    <row r="17" spans="1:12" ht="14.25" customHeight="1" x14ac:dyDescent="0.5">
      <c r="A17" s="41"/>
      <c r="B17" s="65"/>
      <c r="C17" s="65"/>
      <c r="D17" s="44"/>
      <c r="E17" s="44"/>
      <c r="F17" s="44"/>
      <c r="G17" s="44"/>
      <c r="H17" s="44"/>
      <c r="I17" s="44"/>
      <c r="J17" s="66"/>
      <c r="K17" s="66"/>
      <c r="L17" s="41"/>
    </row>
    <row r="18" spans="1:12" ht="14.25" customHeight="1" x14ac:dyDescent="0.5">
      <c r="A18" s="41"/>
      <c r="B18" s="65"/>
      <c r="C18" s="65"/>
      <c r="D18" s="44"/>
      <c r="E18" s="44"/>
      <c r="F18" s="44"/>
      <c r="G18" s="44"/>
      <c r="H18" s="44"/>
      <c r="I18" s="44"/>
      <c r="J18" s="66"/>
      <c r="K18" s="66"/>
      <c r="L18" s="41"/>
    </row>
    <row r="19" spans="1:12" ht="14.25" customHeight="1" x14ac:dyDescent="0.5">
      <c r="A19" s="41"/>
      <c r="B19" s="65"/>
      <c r="C19" s="65"/>
      <c r="D19" s="44"/>
      <c r="E19" s="44"/>
      <c r="F19" s="44"/>
      <c r="G19" s="44"/>
      <c r="H19" s="44"/>
      <c r="I19" s="44"/>
      <c r="J19" s="66"/>
      <c r="K19" s="66"/>
      <c r="L19" s="41"/>
    </row>
    <row r="20" spans="1:12" ht="14.25" customHeight="1" x14ac:dyDescent="0.5">
      <c r="A20" s="41"/>
      <c r="B20" s="65"/>
      <c r="C20" s="65"/>
      <c r="D20" s="44"/>
      <c r="E20" s="44"/>
      <c r="F20" s="44"/>
      <c r="G20" s="617" t="s">
        <v>426</v>
      </c>
      <c r="H20" s="617"/>
      <c r="I20" s="617"/>
      <c r="J20" s="66"/>
      <c r="K20" s="66"/>
      <c r="L20" s="41"/>
    </row>
    <row r="21" spans="1:12" ht="14.25" customHeight="1" x14ac:dyDescent="0.5">
      <c r="A21" s="41"/>
      <c r="B21" s="65"/>
      <c r="C21" s="65"/>
      <c r="D21" s="44"/>
      <c r="E21" s="44"/>
      <c r="F21" s="44"/>
      <c r="G21" s="44"/>
      <c r="H21" s="44"/>
      <c r="I21" s="44"/>
      <c r="J21" s="66"/>
      <c r="K21" s="66"/>
      <c r="L21" s="41"/>
    </row>
    <row r="22" spans="1:12" ht="14.25" customHeight="1" x14ac:dyDescent="0.5">
      <c r="A22" s="41"/>
      <c r="B22" s="65"/>
      <c r="C22" s="65"/>
      <c r="D22" s="439" t="s">
        <v>33</v>
      </c>
      <c r="E22" s="44" t="s">
        <v>34</v>
      </c>
      <c r="F22" s="44"/>
      <c r="G22" s="42"/>
      <c r="H22" s="44" t="s">
        <v>35</v>
      </c>
      <c r="I22" s="44"/>
      <c r="J22" s="66"/>
      <c r="K22" s="66"/>
      <c r="L22" s="41"/>
    </row>
    <row r="23" spans="1:12" ht="14.25" customHeight="1" x14ac:dyDescent="0.5">
      <c r="A23" s="41"/>
      <c r="B23" s="65"/>
      <c r="C23" s="65"/>
      <c r="D23" s="44"/>
      <c r="E23" s="44" t="s">
        <v>36</v>
      </c>
      <c r="F23" s="44"/>
      <c r="G23" s="45"/>
      <c r="H23" s="44" t="s">
        <v>35</v>
      </c>
      <c r="I23" s="44"/>
      <c r="J23" s="66"/>
      <c r="K23" s="66"/>
      <c r="L23" s="41"/>
    </row>
    <row r="24" spans="1:12" ht="14.25" customHeight="1" x14ac:dyDescent="0.5">
      <c r="A24" s="41"/>
      <c r="B24" s="65"/>
      <c r="C24" s="65"/>
      <c r="D24" s="44"/>
      <c r="E24" s="44"/>
      <c r="F24" s="44"/>
      <c r="G24" s="51"/>
      <c r="H24" s="44"/>
      <c r="I24" s="44"/>
      <c r="J24" s="66"/>
      <c r="K24" s="66"/>
      <c r="L24" s="41"/>
    </row>
    <row r="25" spans="1:12" ht="14.25" customHeight="1" x14ac:dyDescent="0.5">
      <c r="A25" s="41"/>
      <c r="B25" s="65"/>
      <c r="C25" s="65"/>
      <c r="D25" s="439" t="s">
        <v>37</v>
      </c>
      <c r="E25" s="44"/>
      <c r="F25" s="44"/>
      <c r="G25" s="46"/>
      <c r="H25" s="44" t="s">
        <v>35</v>
      </c>
      <c r="I25" s="44"/>
      <c r="J25" s="66"/>
      <c r="K25" s="66"/>
      <c r="L25" s="41"/>
    </row>
    <row r="26" spans="1:12" ht="14.25" customHeight="1" x14ac:dyDescent="0.5">
      <c r="A26" s="41"/>
      <c r="B26" s="65"/>
      <c r="C26" s="65"/>
      <c r="D26" s="44"/>
      <c r="E26" s="44"/>
      <c r="F26" s="44"/>
      <c r="G26" s="44"/>
      <c r="H26" s="44"/>
      <c r="I26" s="44"/>
      <c r="J26" s="66"/>
      <c r="K26" s="66"/>
      <c r="L26" s="41"/>
    </row>
    <row r="27" spans="1:12" ht="14.25" customHeight="1" x14ac:dyDescent="0.5">
      <c r="A27" s="41"/>
      <c r="B27" s="65"/>
      <c r="C27" s="65"/>
      <c r="D27" s="439" t="s">
        <v>38</v>
      </c>
      <c r="E27" s="44"/>
      <c r="F27" s="44"/>
      <c r="G27" s="43"/>
      <c r="H27" s="44" t="s">
        <v>39</v>
      </c>
      <c r="I27" s="44"/>
      <c r="J27" s="66"/>
      <c r="K27" s="66"/>
      <c r="L27" s="41"/>
    </row>
    <row r="28" spans="1:12" ht="14.25" customHeight="1" x14ac:dyDescent="0.5">
      <c r="A28" s="41"/>
      <c r="B28" s="65"/>
      <c r="C28" s="65"/>
      <c r="D28" s="44"/>
      <c r="E28" s="44"/>
      <c r="F28" s="44"/>
      <c r="G28" s="44"/>
      <c r="H28" s="44"/>
      <c r="I28" s="44"/>
      <c r="J28" s="66"/>
      <c r="K28" s="66"/>
      <c r="L28" s="41"/>
    </row>
    <row r="29" spans="1:12" ht="14.25" customHeight="1" x14ac:dyDescent="0.5">
      <c r="A29" s="41"/>
      <c r="B29" s="65"/>
      <c r="C29" s="65"/>
      <c r="D29" s="439" t="s">
        <v>40</v>
      </c>
      <c r="E29" s="44" t="s">
        <v>41</v>
      </c>
      <c r="F29" s="44"/>
      <c r="G29" s="43"/>
      <c r="H29" s="44" t="s">
        <v>42</v>
      </c>
      <c r="I29" s="44"/>
      <c r="J29" s="66"/>
      <c r="K29" s="66"/>
      <c r="L29" s="41"/>
    </row>
    <row r="30" spans="1:12" ht="14.25" customHeight="1" x14ac:dyDescent="0.5">
      <c r="A30" s="41"/>
      <c r="B30" s="65"/>
      <c r="C30" s="65"/>
      <c r="D30" s="44"/>
      <c r="E30" s="44" t="s">
        <v>43</v>
      </c>
      <c r="F30" s="44"/>
      <c r="G30" s="43"/>
      <c r="H30" s="44" t="s">
        <v>42</v>
      </c>
      <c r="I30" s="44"/>
      <c r="J30" s="66"/>
      <c r="K30" s="66"/>
      <c r="L30" s="41"/>
    </row>
    <row r="31" spans="1:12" ht="14.25" customHeight="1" x14ac:dyDescent="0.5">
      <c r="A31" s="41"/>
      <c r="B31" s="65"/>
      <c r="C31" s="65"/>
      <c r="D31" s="44"/>
      <c r="E31" s="44" t="s">
        <v>44</v>
      </c>
      <c r="F31" s="44"/>
      <c r="G31" s="43"/>
      <c r="H31" s="44" t="s">
        <v>42</v>
      </c>
      <c r="I31" s="44"/>
      <c r="J31" s="66"/>
      <c r="K31" s="66"/>
      <c r="L31" s="41"/>
    </row>
    <row r="32" spans="1:12" ht="14.25" customHeight="1" x14ac:dyDescent="0.5">
      <c r="A32" s="41"/>
      <c r="B32" s="65"/>
      <c r="C32" s="65"/>
      <c r="D32" s="44"/>
      <c r="E32" s="44" t="s">
        <v>45</v>
      </c>
      <c r="F32" s="44"/>
      <c r="G32" s="43"/>
      <c r="H32" s="44" t="s">
        <v>42</v>
      </c>
      <c r="I32" s="44"/>
      <c r="J32" s="66"/>
      <c r="K32" s="66"/>
      <c r="L32" s="41"/>
    </row>
    <row r="33" spans="1:12" ht="14.25" customHeight="1" x14ac:dyDescent="0.5">
      <c r="A33" s="41"/>
      <c r="B33" s="65"/>
      <c r="C33" s="65"/>
      <c r="D33" s="44"/>
      <c r="E33" s="44" t="s">
        <v>46</v>
      </c>
      <c r="F33" s="44"/>
      <c r="G33" s="43"/>
      <c r="H33" s="44" t="s">
        <v>42</v>
      </c>
      <c r="I33" s="44"/>
      <c r="J33" s="66"/>
      <c r="K33" s="66"/>
      <c r="L33" s="41"/>
    </row>
    <row r="34" spans="1:12" ht="14.25" customHeight="1" x14ac:dyDescent="0.5">
      <c r="A34" s="41"/>
      <c r="B34" s="65"/>
      <c r="C34" s="65"/>
      <c r="D34" s="44"/>
      <c r="E34" s="44" t="s">
        <v>47</v>
      </c>
      <c r="F34" s="44"/>
      <c r="G34" s="43"/>
      <c r="H34" s="44" t="s">
        <v>42</v>
      </c>
      <c r="I34" s="44"/>
      <c r="J34" s="66"/>
      <c r="K34" s="66"/>
      <c r="L34" s="41"/>
    </row>
    <row r="35" spans="1:12" ht="14.25" customHeight="1" x14ac:dyDescent="0.5">
      <c r="A35" s="41"/>
      <c r="B35" s="65"/>
      <c r="C35" s="65"/>
      <c r="D35" s="44"/>
      <c r="E35" s="44" t="s">
        <v>48</v>
      </c>
      <c r="F35" s="44"/>
      <c r="G35" s="43"/>
      <c r="H35" s="44" t="s">
        <v>42</v>
      </c>
      <c r="I35" s="44"/>
      <c r="J35" s="66"/>
      <c r="K35" s="66"/>
      <c r="L35" s="41"/>
    </row>
    <row r="36" spans="1:12" ht="14.25" customHeight="1" x14ac:dyDescent="0.5">
      <c r="A36" s="41"/>
      <c r="B36" s="65"/>
      <c r="C36" s="65"/>
      <c r="D36" s="44"/>
      <c r="E36" s="44" t="s">
        <v>49</v>
      </c>
      <c r="F36" s="44"/>
      <c r="G36" s="43"/>
      <c r="H36" s="44" t="s">
        <v>42</v>
      </c>
      <c r="I36" s="44"/>
      <c r="J36" s="66"/>
      <c r="K36" s="66"/>
      <c r="L36" s="41"/>
    </row>
    <row r="37" spans="1:12" ht="14.25" customHeight="1" x14ac:dyDescent="0.5">
      <c r="A37" s="41"/>
      <c r="B37" s="65"/>
      <c r="C37" s="65"/>
      <c r="D37" s="44"/>
      <c r="E37" s="44" t="s">
        <v>50</v>
      </c>
      <c r="F37" s="44"/>
      <c r="G37" s="43"/>
      <c r="H37" s="44" t="s">
        <v>42</v>
      </c>
      <c r="I37" s="44"/>
      <c r="J37" s="66"/>
      <c r="K37" s="66"/>
      <c r="L37" s="41"/>
    </row>
    <row r="38" spans="1:12" ht="14.25" customHeight="1" x14ac:dyDescent="0.5">
      <c r="A38" s="41"/>
      <c r="B38" s="65"/>
      <c r="C38" s="65"/>
      <c r="D38" s="44"/>
      <c r="E38" s="44" t="s">
        <v>51</v>
      </c>
      <c r="F38" s="44"/>
      <c r="G38" s="43"/>
      <c r="H38" s="44" t="s">
        <v>42</v>
      </c>
      <c r="I38" s="44"/>
      <c r="J38" s="66"/>
      <c r="K38" s="66"/>
      <c r="L38" s="41"/>
    </row>
    <row r="39" spans="1:12" ht="14.25" customHeight="1" x14ac:dyDescent="0.5">
      <c r="A39" s="41"/>
      <c r="B39" s="65"/>
      <c r="C39" s="65"/>
      <c r="D39" s="44"/>
      <c r="E39" s="44" t="s">
        <v>52</v>
      </c>
      <c r="F39" s="44"/>
      <c r="G39" s="43"/>
      <c r="H39" s="44" t="s">
        <v>42</v>
      </c>
      <c r="I39" s="44"/>
      <c r="J39" s="66"/>
      <c r="K39" s="66"/>
      <c r="L39" s="41"/>
    </row>
    <row r="40" spans="1:12" ht="14.25" customHeight="1" x14ac:dyDescent="0.5">
      <c r="A40" s="41"/>
      <c r="B40" s="65"/>
      <c r="C40" s="65"/>
      <c r="D40" s="44"/>
      <c r="E40" s="44" t="s">
        <v>53</v>
      </c>
      <c r="F40" s="44"/>
      <c r="G40" s="43"/>
      <c r="H40" s="44" t="s">
        <v>42</v>
      </c>
      <c r="I40" s="44"/>
      <c r="J40" s="66"/>
      <c r="K40" s="66"/>
      <c r="L40" s="41"/>
    </row>
    <row r="41" spans="1:12" ht="14.25" customHeight="1" x14ac:dyDescent="0.5">
      <c r="A41" s="41"/>
      <c r="B41" s="65"/>
      <c r="C41" s="65"/>
      <c r="D41" s="44"/>
      <c r="E41" s="44"/>
      <c r="F41" s="44"/>
      <c r="G41" s="44"/>
      <c r="H41" s="44"/>
      <c r="I41" s="44"/>
      <c r="J41" s="66"/>
      <c r="K41" s="66"/>
      <c r="L41" s="41"/>
    </row>
    <row r="42" spans="1:12" ht="14.25" customHeight="1" x14ac:dyDescent="0.5">
      <c r="A42" s="41"/>
      <c r="B42" s="65"/>
      <c r="C42" s="65"/>
      <c r="D42" s="439" t="s">
        <v>54</v>
      </c>
      <c r="E42" s="643" t="s">
        <v>55</v>
      </c>
      <c r="F42" s="643"/>
      <c r="G42" s="643"/>
      <c r="H42" s="643"/>
      <c r="I42" s="532"/>
      <c r="J42" s="66"/>
      <c r="K42" s="66"/>
      <c r="L42" s="41"/>
    </row>
    <row r="43" spans="1:12" ht="14.25" customHeight="1" x14ac:dyDescent="0.5">
      <c r="A43" s="41"/>
      <c r="B43" s="65"/>
      <c r="C43" s="65"/>
      <c r="D43" s="44"/>
      <c r="E43" s="44">
        <v>1</v>
      </c>
      <c r="F43" s="40">
        <v>5</v>
      </c>
      <c r="G43" s="44">
        <v>10</v>
      </c>
      <c r="H43" s="44">
        <v>50</v>
      </c>
      <c r="I43" s="44">
        <v>100</v>
      </c>
      <c r="J43" s="66"/>
      <c r="K43" s="66"/>
      <c r="L43" s="41"/>
    </row>
    <row r="44" spans="1:12" ht="14.25" customHeight="1" x14ac:dyDescent="0.5">
      <c r="A44" s="41"/>
      <c r="B44" s="65"/>
      <c r="C44" s="65"/>
      <c r="D44" s="97" t="s">
        <v>56</v>
      </c>
      <c r="E44" s="43"/>
      <c r="F44" s="43"/>
      <c r="G44" s="43"/>
      <c r="H44" s="43"/>
      <c r="I44" s="43"/>
      <c r="J44" s="66"/>
      <c r="K44" s="66"/>
      <c r="L44" s="41"/>
    </row>
    <row r="45" spans="1:12" ht="14.25" customHeight="1" x14ac:dyDescent="0.5">
      <c r="A45" s="41"/>
      <c r="B45" s="65"/>
      <c r="C45" s="65"/>
      <c r="D45" s="97" t="s">
        <v>57</v>
      </c>
      <c r="E45" s="43"/>
      <c r="F45" s="43"/>
      <c r="G45" s="43"/>
      <c r="H45" s="43"/>
      <c r="I45" s="43"/>
      <c r="J45" s="66"/>
      <c r="K45" s="66"/>
      <c r="L45" s="41"/>
    </row>
    <row r="46" spans="1:12" ht="14.25" customHeight="1" x14ac:dyDescent="0.5">
      <c r="A46" s="41"/>
      <c r="B46" s="65"/>
      <c r="C46" s="65"/>
      <c r="D46" s="97" t="s">
        <v>58</v>
      </c>
      <c r="E46" s="43"/>
      <c r="F46" s="43"/>
      <c r="G46" s="43"/>
      <c r="H46" s="43"/>
      <c r="I46" s="43"/>
      <c r="J46" s="66"/>
      <c r="K46" s="66"/>
      <c r="L46" s="41"/>
    </row>
    <row r="47" spans="1:12" ht="14.25" customHeight="1" x14ac:dyDescent="0.5">
      <c r="A47" s="41"/>
      <c r="B47" s="65"/>
      <c r="C47" s="65"/>
      <c r="D47" s="44"/>
      <c r="E47" s="44"/>
      <c r="F47" s="44"/>
      <c r="G47" s="44"/>
      <c r="H47" s="44"/>
      <c r="I47" s="44"/>
      <c r="J47" s="66"/>
      <c r="K47" s="66"/>
      <c r="L47" s="41"/>
    </row>
    <row r="48" spans="1:12" ht="14.25" customHeight="1" x14ac:dyDescent="0.5">
      <c r="A48" s="41"/>
      <c r="B48" s="65"/>
      <c r="C48" s="65"/>
      <c r="D48" s="439" t="s">
        <v>59</v>
      </c>
      <c r="E48" s="642" t="s">
        <v>55</v>
      </c>
      <c r="F48" s="642"/>
      <c r="G48" s="642"/>
      <c r="H48" s="642"/>
      <c r="I48" s="531"/>
      <c r="J48" s="66"/>
      <c r="K48" s="66"/>
      <c r="L48" s="41"/>
    </row>
    <row r="49" spans="1:12" ht="14.25" customHeight="1" x14ac:dyDescent="0.5">
      <c r="A49" s="41"/>
      <c r="B49" s="65"/>
      <c r="C49" s="65"/>
      <c r="D49" s="44"/>
      <c r="E49" s="44">
        <v>1</v>
      </c>
      <c r="F49" s="40">
        <v>5</v>
      </c>
      <c r="G49" s="44">
        <v>10</v>
      </c>
      <c r="H49" s="44">
        <v>50</v>
      </c>
      <c r="I49" s="44">
        <v>100</v>
      </c>
      <c r="J49" s="66"/>
      <c r="K49" s="66"/>
      <c r="L49" s="41"/>
    </row>
    <row r="50" spans="1:12" ht="14.25" customHeight="1" x14ac:dyDescent="0.5">
      <c r="A50" s="41"/>
      <c r="B50" s="65"/>
      <c r="C50" s="65"/>
      <c r="D50" s="97" t="s">
        <v>60</v>
      </c>
      <c r="E50" s="43"/>
      <c r="F50" s="43"/>
      <c r="G50" s="43"/>
      <c r="H50" s="43"/>
      <c r="I50" s="43"/>
      <c r="J50" s="66"/>
      <c r="K50" s="66"/>
      <c r="L50" s="41"/>
    </row>
    <row r="51" spans="1:12" ht="14.25" customHeight="1" x14ac:dyDescent="0.5">
      <c r="A51" s="41"/>
      <c r="B51" s="65"/>
      <c r="C51" s="65"/>
      <c r="D51" s="97" t="s">
        <v>61</v>
      </c>
      <c r="E51" s="43"/>
      <c r="F51" s="43"/>
      <c r="G51" s="43"/>
      <c r="H51" s="43"/>
      <c r="I51" s="43"/>
      <c r="J51" s="66"/>
      <c r="K51" s="66"/>
      <c r="L51" s="41"/>
    </row>
    <row r="52" spans="1:12" ht="14.25" customHeight="1" x14ac:dyDescent="0.5">
      <c r="A52" s="41"/>
      <c r="B52" s="65"/>
      <c r="C52" s="65"/>
      <c r="D52" s="97" t="s">
        <v>62</v>
      </c>
      <c r="E52" s="43"/>
      <c r="F52" s="43"/>
      <c r="G52" s="43"/>
      <c r="H52" s="43"/>
      <c r="I52" s="43"/>
      <c r="J52" s="66"/>
      <c r="K52" s="66"/>
      <c r="L52" s="41"/>
    </row>
    <row r="53" spans="1:12" ht="14.25" customHeight="1" x14ac:dyDescent="0.5">
      <c r="A53" s="41"/>
      <c r="B53" s="65"/>
      <c r="C53" s="65"/>
      <c r="D53" s="44"/>
      <c r="E53" s="44"/>
      <c r="F53" s="44"/>
      <c r="G53" s="44"/>
      <c r="H53" s="44"/>
      <c r="I53" s="44"/>
      <c r="J53" s="66"/>
      <c r="K53" s="66"/>
      <c r="L53" s="41"/>
    </row>
    <row r="54" spans="1:12" ht="14.25" customHeight="1" x14ac:dyDescent="0.5">
      <c r="A54" s="41"/>
      <c r="B54" s="65"/>
      <c r="C54" s="65"/>
      <c r="D54" s="439" t="s">
        <v>63</v>
      </c>
      <c r="E54" s="44" t="s">
        <v>64</v>
      </c>
      <c r="F54" s="44"/>
      <c r="G54" s="43"/>
      <c r="H54" s="44" t="s">
        <v>65</v>
      </c>
      <c r="I54" s="44"/>
      <c r="J54" s="66"/>
      <c r="K54" s="66"/>
      <c r="L54" s="41"/>
    </row>
    <row r="55" spans="1:12" ht="14.25" customHeight="1" x14ac:dyDescent="0.5">
      <c r="A55" s="41"/>
      <c r="B55" s="65"/>
      <c r="C55" s="65"/>
      <c r="D55" s="44"/>
      <c r="E55" s="44" t="s">
        <v>66</v>
      </c>
      <c r="F55" s="44"/>
      <c r="G55" s="43"/>
      <c r="H55" s="44" t="s">
        <v>65</v>
      </c>
      <c r="I55" s="44"/>
      <c r="J55" s="66"/>
      <c r="K55" s="66"/>
      <c r="L55" s="41"/>
    </row>
    <row r="56" spans="1:12" ht="14.25" customHeight="1" x14ac:dyDescent="0.5">
      <c r="A56" s="41"/>
      <c r="B56" s="65"/>
      <c r="C56" s="65"/>
      <c r="D56" s="44"/>
      <c r="E56" s="44"/>
      <c r="F56" s="44"/>
      <c r="G56" s="44"/>
      <c r="H56" s="44"/>
      <c r="I56" s="44"/>
      <c r="J56" s="66"/>
      <c r="K56" s="66"/>
      <c r="L56" s="41"/>
    </row>
    <row r="57" spans="1:12" ht="14.25" customHeight="1" x14ac:dyDescent="0.5">
      <c r="A57" s="41"/>
      <c r="B57" s="65"/>
      <c r="C57" s="65"/>
      <c r="D57" s="439" t="s">
        <v>67</v>
      </c>
      <c r="E57" s="645" t="s">
        <v>68</v>
      </c>
      <c r="F57" s="645"/>
      <c r="G57" s="645"/>
      <c r="H57" s="645"/>
      <c r="I57" s="440"/>
      <c r="J57" s="66"/>
      <c r="K57" s="66"/>
      <c r="L57" s="41"/>
    </row>
    <row r="58" spans="1:12" ht="14.25" customHeight="1" x14ac:dyDescent="0.5">
      <c r="A58" s="41"/>
      <c r="B58" s="65"/>
      <c r="C58" s="65"/>
      <c r="D58" s="44" t="s">
        <v>69</v>
      </c>
      <c r="E58" s="644"/>
      <c r="F58" s="644"/>
      <c r="G58" s="644"/>
      <c r="H58" s="644"/>
      <c r="I58" s="644"/>
      <c r="J58" s="66"/>
      <c r="K58" s="66"/>
      <c r="L58" s="41"/>
    </row>
    <row r="59" spans="1:12" ht="14.25" customHeight="1" x14ac:dyDescent="0.5">
      <c r="A59" s="41"/>
      <c r="B59" s="65"/>
      <c r="C59" s="65"/>
      <c r="D59" s="44" t="s">
        <v>70</v>
      </c>
      <c r="E59" s="644"/>
      <c r="F59" s="644"/>
      <c r="G59" s="644"/>
      <c r="H59" s="644"/>
      <c r="I59" s="644"/>
      <c r="J59" s="66"/>
      <c r="K59" s="66"/>
      <c r="L59" s="41"/>
    </row>
    <row r="60" spans="1:12" ht="14.25" customHeight="1" x14ac:dyDescent="0.5">
      <c r="A60" s="41"/>
      <c r="B60" s="65"/>
      <c r="C60" s="65"/>
      <c r="D60" s="44" t="s">
        <v>71</v>
      </c>
      <c r="E60" s="644"/>
      <c r="F60" s="644"/>
      <c r="G60" s="644"/>
      <c r="H60" s="644"/>
      <c r="I60" s="644"/>
      <c r="J60" s="66"/>
      <c r="K60" s="66"/>
      <c r="L60" s="41"/>
    </row>
    <row r="61" spans="1:12" ht="14.25" customHeight="1" x14ac:dyDescent="0.5">
      <c r="A61" s="41"/>
      <c r="B61" s="65"/>
      <c r="C61" s="65"/>
      <c r="D61" s="44" t="s">
        <v>72</v>
      </c>
      <c r="E61" s="644"/>
      <c r="F61" s="644"/>
      <c r="G61" s="644"/>
      <c r="H61" s="644"/>
      <c r="I61" s="644"/>
      <c r="J61" s="66"/>
      <c r="K61" s="66"/>
      <c r="L61" s="41"/>
    </row>
    <row r="62" spans="1:12" ht="14.25" customHeight="1" x14ac:dyDescent="0.5">
      <c r="A62" s="41"/>
      <c r="B62" s="65"/>
      <c r="C62" s="65"/>
      <c r="D62" s="44" t="s">
        <v>73</v>
      </c>
      <c r="E62" s="644"/>
      <c r="F62" s="644"/>
      <c r="G62" s="644"/>
      <c r="H62" s="644"/>
      <c r="I62" s="644"/>
      <c r="J62" s="66"/>
      <c r="K62" s="66"/>
      <c r="L62" s="41"/>
    </row>
    <row r="63" spans="1:12" ht="14.25" customHeight="1" x14ac:dyDescent="0.5">
      <c r="A63" s="41"/>
      <c r="B63" s="65"/>
      <c r="C63" s="65"/>
      <c r="D63" s="44" t="s">
        <v>74</v>
      </c>
      <c r="E63" s="644"/>
      <c r="F63" s="644"/>
      <c r="G63" s="644"/>
      <c r="H63" s="644"/>
      <c r="I63" s="644"/>
      <c r="J63" s="66"/>
      <c r="K63" s="66"/>
      <c r="L63" s="41"/>
    </row>
    <row r="64" spans="1:12" ht="15" customHeight="1" thickBot="1" x14ac:dyDescent="0.55000000000000004">
      <c r="A64" s="41"/>
      <c r="B64" s="65"/>
      <c r="C64" s="67"/>
      <c r="D64" s="68"/>
      <c r="E64" s="68"/>
      <c r="F64" s="68"/>
      <c r="G64" s="68"/>
      <c r="H64" s="68"/>
      <c r="I64" s="68"/>
      <c r="J64" s="69"/>
      <c r="K64" s="66"/>
      <c r="L64" s="41"/>
    </row>
    <row r="65" spans="1:12" ht="15" customHeight="1" x14ac:dyDescent="0.5">
      <c r="A65" s="41"/>
      <c r="B65" s="65"/>
      <c r="C65" s="44"/>
      <c r="D65" s="44"/>
      <c r="E65" s="44"/>
      <c r="F65" s="44"/>
      <c r="G65" s="44"/>
      <c r="H65" s="44"/>
      <c r="I65" s="44"/>
      <c r="J65" s="44"/>
      <c r="K65" s="66"/>
      <c r="L65" s="41"/>
    </row>
    <row r="66" spans="1:12" ht="15" customHeight="1" x14ac:dyDescent="0.5">
      <c r="A66" s="41"/>
      <c r="B66" s="65"/>
      <c r="C66" s="201" t="s">
        <v>372</v>
      </c>
      <c r="D66" s="202"/>
      <c r="E66" s="202"/>
      <c r="F66" s="202"/>
      <c r="G66" s="202"/>
      <c r="H66" s="202"/>
      <c r="I66" s="202"/>
      <c r="J66" s="202"/>
      <c r="K66" s="66"/>
      <c r="L66" s="41"/>
    </row>
    <row r="67" spans="1:12" ht="15" customHeight="1" thickBot="1" x14ac:dyDescent="0.55000000000000004">
      <c r="A67" s="41"/>
      <c r="B67" s="65"/>
      <c r="C67" s="44"/>
      <c r="D67" s="44"/>
      <c r="E67" s="44"/>
      <c r="F67" s="44"/>
      <c r="G67" s="44"/>
      <c r="H67" s="44"/>
      <c r="I67" s="44"/>
      <c r="J67" s="44"/>
      <c r="K67" s="66"/>
      <c r="L67" s="41"/>
    </row>
    <row r="68" spans="1:12" ht="15" customHeight="1" x14ac:dyDescent="0.5">
      <c r="A68" s="41"/>
      <c r="B68" s="65"/>
      <c r="C68" s="208" t="str">
        <f>'Part I-Instuctions'!B3</f>
        <v>Duke OSW ARFI Submission Uptake Form_UPDATED 04.17.2025</v>
      </c>
      <c r="D68" s="61"/>
      <c r="E68" s="61"/>
      <c r="F68" s="61"/>
      <c r="G68" s="62"/>
      <c r="H68" s="61"/>
      <c r="I68" s="63"/>
      <c r="J68" s="64"/>
      <c r="K68" s="66"/>
      <c r="L68" s="41"/>
    </row>
    <row r="69" spans="1:12" ht="15" customHeight="1" x14ac:dyDescent="0.5">
      <c r="A69" s="41"/>
      <c r="B69" s="65"/>
      <c r="C69" s="65"/>
      <c r="D69" s="58"/>
      <c r="E69" s="44"/>
      <c r="F69" s="44"/>
      <c r="G69" s="98"/>
      <c r="H69" s="44"/>
      <c r="I69" s="99"/>
      <c r="J69" s="66"/>
      <c r="K69" s="66"/>
      <c r="L69" s="41"/>
    </row>
    <row r="70" spans="1:12" ht="14.25" customHeight="1" x14ac:dyDescent="0.55000000000000004">
      <c r="A70" s="41"/>
      <c r="B70" s="65"/>
      <c r="C70" s="551" t="s">
        <v>76</v>
      </c>
      <c r="D70" s="615"/>
      <c r="E70" s="615"/>
      <c r="F70" s="615"/>
      <c r="G70" s="615"/>
      <c r="H70" s="615"/>
      <c r="I70" s="615"/>
      <c r="J70" s="616"/>
      <c r="K70" s="66"/>
      <c r="L70" s="41"/>
    </row>
    <row r="71" spans="1:12" ht="14.25" customHeight="1" x14ac:dyDescent="0.55000000000000004">
      <c r="A71" s="41"/>
      <c r="B71" s="65"/>
      <c r="C71" s="551" t="s">
        <v>77</v>
      </c>
      <c r="D71" s="615"/>
      <c r="E71" s="615"/>
      <c r="F71" s="615"/>
      <c r="G71" s="615"/>
      <c r="H71" s="615"/>
      <c r="I71" s="615"/>
      <c r="J71" s="616"/>
      <c r="K71" s="66"/>
      <c r="L71" s="41"/>
    </row>
    <row r="72" spans="1:12" ht="15" customHeight="1" x14ac:dyDescent="0.5">
      <c r="A72" s="41"/>
      <c r="B72" s="65"/>
      <c r="C72" s="65"/>
      <c r="D72" s="27"/>
      <c r="E72" s="27"/>
      <c r="F72" s="27"/>
      <c r="G72" s="27"/>
      <c r="H72" s="27"/>
      <c r="I72" s="27"/>
      <c r="J72" s="66"/>
      <c r="K72" s="66"/>
      <c r="L72" s="41"/>
    </row>
    <row r="73" spans="1:12" ht="15" customHeight="1" x14ac:dyDescent="0.5">
      <c r="A73" s="41"/>
      <c r="B73" s="65"/>
      <c r="C73" s="65"/>
      <c r="D73" s="44"/>
      <c r="E73" s="44"/>
      <c r="F73" s="44"/>
      <c r="G73" s="98"/>
      <c r="H73" s="44"/>
      <c r="I73" s="99"/>
      <c r="J73" s="66"/>
      <c r="K73" s="66"/>
      <c r="L73" s="41"/>
    </row>
    <row r="74" spans="1:12" ht="15" customHeight="1" x14ac:dyDescent="0.5">
      <c r="A74" s="41"/>
      <c r="B74" s="65"/>
      <c r="C74" s="65"/>
      <c r="D74" s="44"/>
      <c r="E74" s="44"/>
      <c r="F74" s="44"/>
      <c r="G74" s="98"/>
      <c r="H74" s="44"/>
      <c r="I74" s="99" t="s">
        <v>75</v>
      </c>
      <c r="J74" s="66"/>
      <c r="K74" s="66"/>
      <c r="L74" s="41"/>
    </row>
    <row r="75" spans="1:12" ht="15" customHeight="1" x14ac:dyDescent="0.5">
      <c r="A75" s="41"/>
      <c r="B75" s="65"/>
      <c r="C75" s="65"/>
      <c r="D75" s="44"/>
      <c r="E75" s="44"/>
      <c r="F75" s="44"/>
      <c r="G75" s="98"/>
      <c r="H75" s="44"/>
      <c r="I75" s="99" t="s">
        <v>75</v>
      </c>
      <c r="J75" s="66"/>
      <c r="K75" s="66"/>
      <c r="L75" s="41"/>
    </row>
    <row r="76" spans="1:12" ht="15" customHeight="1" x14ac:dyDescent="0.5">
      <c r="A76" s="41"/>
      <c r="B76" s="65"/>
      <c r="C76" s="65"/>
      <c r="D76" s="44"/>
      <c r="E76" s="44"/>
      <c r="F76" s="44"/>
      <c r="G76" s="98"/>
      <c r="H76" s="44"/>
      <c r="I76" s="99"/>
      <c r="J76" s="66"/>
      <c r="K76" s="66"/>
      <c r="L76" s="41"/>
    </row>
    <row r="77" spans="1:12" ht="15" customHeight="1" x14ac:dyDescent="0.5">
      <c r="A77" s="41"/>
      <c r="B77" s="65"/>
      <c r="C77" s="65"/>
      <c r="D77" s="44"/>
      <c r="E77" s="44"/>
      <c r="F77" s="617" t="s">
        <v>426</v>
      </c>
      <c r="G77" s="617"/>
      <c r="H77" s="617"/>
      <c r="I77" s="99"/>
      <c r="J77" s="66"/>
      <c r="K77" s="66"/>
      <c r="L77" s="41"/>
    </row>
    <row r="78" spans="1:12" ht="33" customHeight="1" thickBot="1" x14ac:dyDescent="0.55000000000000004">
      <c r="A78" s="41"/>
      <c r="B78" s="65"/>
      <c r="C78" s="139"/>
      <c r="D78" s="437" t="s">
        <v>78</v>
      </c>
      <c r="E78" s="438"/>
      <c r="F78" s="431" t="s">
        <v>313</v>
      </c>
      <c r="G78" s="436" t="s">
        <v>79</v>
      </c>
      <c r="H78" s="436" t="s">
        <v>80</v>
      </c>
      <c r="I78" s="433" t="s">
        <v>81</v>
      </c>
      <c r="J78" s="138"/>
      <c r="K78" s="66"/>
      <c r="L78" s="41"/>
    </row>
    <row r="79" spans="1:12" ht="15" customHeight="1" x14ac:dyDescent="0.5">
      <c r="A79" s="41"/>
      <c r="B79" s="65"/>
      <c r="C79" s="139"/>
      <c r="D79" s="232" t="s">
        <v>82</v>
      </c>
      <c r="E79" s="233"/>
      <c r="F79" s="638"/>
      <c r="G79" s="639"/>
      <c r="H79" s="640"/>
      <c r="I79" s="234"/>
      <c r="J79" s="138"/>
      <c r="K79" s="66"/>
      <c r="L79" s="41"/>
    </row>
    <row r="80" spans="1:12" ht="15" customHeight="1" x14ac:dyDescent="0.5">
      <c r="A80" s="41"/>
      <c r="B80" s="65"/>
      <c r="C80" s="139"/>
      <c r="D80" s="235" t="s">
        <v>83</v>
      </c>
      <c r="E80" s="236"/>
      <c r="F80" s="236"/>
      <c r="G80" s="237"/>
      <c r="H80" s="238" t="s">
        <v>84</v>
      </c>
      <c r="I80" s="239"/>
      <c r="J80" s="138"/>
      <c r="K80" s="66"/>
      <c r="L80" s="41"/>
    </row>
    <row r="81" spans="1:12" ht="15" customHeight="1" x14ac:dyDescent="0.5">
      <c r="A81" s="41"/>
      <c r="B81" s="65"/>
      <c r="C81" s="139"/>
      <c r="D81" s="235" t="s">
        <v>85</v>
      </c>
      <c r="E81" s="236"/>
      <c r="F81" s="236"/>
      <c r="G81" s="240"/>
      <c r="H81" s="238" t="s">
        <v>86</v>
      </c>
      <c r="I81" s="239"/>
      <c r="J81" s="138"/>
      <c r="K81" s="66"/>
      <c r="L81" s="41"/>
    </row>
    <row r="82" spans="1:12" ht="15" customHeight="1" x14ac:dyDescent="0.5">
      <c r="A82" s="41"/>
      <c r="B82" s="65"/>
      <c r="C82" s="139"/>
      <c r="D82" s="235" t="s">
        <v>87</v>
      </c>
      <c r="E82" s="236"/>
      <c r="F82" s="236"/>
      <c r="G82" s="240"/>
      <c r="H82" s="238" t="s">
        <v>86</v>
      </c>
      <c r="I82" s="239"/>
      <c r="J82" s="138"/>
      <c r="K82" s="66"/>
      <c r="L82" s="41"/>
    </row>
    <row r="83" spans="1:12" ht="15" customHeight="1" x14ac:dyDescent="0.5">
      <c r="A83" s="41"/>
      <c r="B83" s="65"/>
      <c r="C83" s="139"/>
      <c r="D83" s="235" t="s">
        <v>88</v>
      </c>
      <c r="E83" s="236"/>
      <c r="F83" s="236"/>
      <c r="G83" s="240"/>
      <c r="H83" s="238" t="s">
        <v>89</v>
      </c>
      <c r="I83" s="239"/>
      <c r="J83" s="138"/>
      <c r="K83" s="66"/>
      <c r="L83" s="41"/>
    </row>
    <row r="84" spans="1:12" ht="15" customHeight="1" x14ac:dyDescent="0.5">
      <c r="A84" s="41"/>
      <c r="B84" s="65"/>
      <c r="C84" s="139"/>
      <c r="D84" s="235" t="s">
        <v>90</v>
      </c>
      <c r="E84" s="236"/>
      <c r="F84" s="236"/>
      <c r="G84" s="240"/>
      <c r="H84" s="238" t="s">
        <v>89</v>
      </c>
      <c r="I84" s="239"/>
      <c r="J84" s="138"/>
      <c r="K84" s="66"/>
      <c r="L84" s="41"/>
    </row>
    <row r="85" spans="1:12" ht="15" customHeight="1" x14ac:dyDescent="0.5">
      <c r="A85" s="41"/>
      <c r="B85" s="65"/>
      <c r="C85" s="139"/>
      <c r="D85" s="235" t="s">
        <v>91</v>
      </c>
      <c r="E85" s="236"/>
      <c r="F85" s="236"/>
      <c r="G85" s="240"/>
      <c r="H85" s="238" t="s">
        <v>89</v>
      </c>
      <c r="I85" s="239"/>
      <c r="J85" s="138"/>
      <c r="K85" s="66"/>
      <c r="L85" s="41"/>
    </row>
    <row r="86" spans="1:12" ht="15" customHeight="1" x14ac:dyDescent="0.5">
      <c r="A86" s="41"/>
      <c r="B86" s="65"/>
      <c r="C86" s="139"/>
      <c r="D86" s="134"/>
      <c r="E86" s="134"/>
      <c r="F86" s="134"/>
      <c r="G86" s="135"/>
      <c r="H86" s="134"/>
      <c r="I86" s="119"/>
      <c r="J86" s="138"/>
      <c r="K86" s="66"/>
      <c r="L86" s="41"/>
    </row>
    <row r="87" spans="1:12" ht="33" customHeight="1" thickBot="1" x14ac:dyDescent="0.55000000000000004">
      <c r="A87" s="41"/>
      <c r="B87" s="65"/>
      <c r="C87" s="139"/>
      <c r="D87" s="434" t="s">
        <v>92</v>
      </c>
      <c r="E87" s="435"/>
      <c r="F87" s="431" t="s">
        <v>313</v>
      </c>
      <c r="G87" s="436" t="s">
        <v>79</v>
      </c>
      <c r="H87" s="436" t="s">
        <v>80</v>
      </c>
      <c r="I87" s="433" t="s">
        <v>81</v>
      </c>
      <c r="J87" s="138"/>
      <c r="K87" s="66"/>
      <c r="L87" s="41"/>
    </row>
    <row r="88" spans="1:12" ht="15" customHeight="1" x14ac:dyDescent="0.5">
      <c r="A88" s="41"/>
      <c r="B88" s="65"/>
      <c r="C88" s="139"/>
      <c r="D88" s="241" t="s">
        <v>93</v>
      </c>
      <c r="E88" s="242"/>
      <c r="F88" s="243"/>
      <c r="G88" s="240"/>
      <c r="H88" s="240"/>
      <c r="I88" s="234"/>
      <c r="J88" s="138"/>
      <c r="K88" s="66"/>
      <c r="L88" s="41"/>
    </row>
    <row r="89" spans="1:12" ht="15" customHeight="1" x14ac:dyDescent="0.5">
      <c r="A89" s="41"/>
      <c r="B89" s="65"/>
      <c r="C89" s="139"/>
      <c r="D89" s="235" t="s">
        <v>94</v>
      </c>
      <c r="E89" s="236"/>
      <c r="F89" s="618"/>
      <c r="G89" s="619"/>
      <c r="H89" s="620"/>
      <c r="I89" s="239"/>
      <c r="J89" s="138"/>
      <c r="K89" s="66"/>
      <c r="L89" s="41"/>
    </row>
    <row r="90" spans="1:12" ht="15" customHeight="1" x14ac:dyDescent="0.5">
      <c r="A90" s="41"/>
      <c r="B90" s="65"/>
      <c r="C90" s="139"/>
      <c r="D90" s="235" t="s">
        <v>95</v>
      </c>
      <c r="E90" s="236"/>
      <c r="F90" s="236"/>
      <c r="G90" s="240"/>
      <c r="H90" s="240" t="s">
        <v>96</v>
      </c>
      <c r="I90" s="239"/>
      <c r="J90" s="138"/>
      <c r="K90" s="66"/>
      <c r="L90" s="41"/>
    </row>
    <row r="91" spans="1:12" ht="15" customHeight="1" x14ac:dyDescent="0.5">
      <c r="A91" s="41"/>
      <c r="B91" s="65"/>
      <c r="C91" s="139"/>
      <c r="D91" s="235" t="s">
        <v>97</v>
      </c>
      <c r="E91" s="236"/>
      <c r="F91" s="236"/>
      <c r="G91" s="240"/>
      <c r="H91" s="240" t="s">
        <v>96</v>
      </c>
      <c r="I91" s="239"/>
      <c r="J91" s="138"/>
      <c r="K91" s="66"/>
      <c r="L91" s="41"/>
    </row>
    <row r="92" spans="1:12" ht="15" customHeight="1" x14ac:dyDescent="0.5">
      <c r="A92" s="41"/>
      <c r="B92" s="65"/>
      <c r="C92" s="139"/>
      <c r="D92" s="235" t="s">
        <v>98</v>
      </c>
      <c r="E92" s="236"/>
      <c r="F92" s="236"/>
      <c r="G92" s="240"/>
      <c r="H92" s="240" t="s">
        <v>86</v>
      </c>
      <c r="I92" s="239"/>
      <c r="J92" s="138"/>
      <c r="K92" s="66"/>
      <c r="L92" s="41"/>
    </row>
    <row r="93" spans="1:12" ht="15" customHeight="1" x14ac:dyDescent="0.5">
      <c r="A93" s="41"/>
      <c r="B93" s="65"/>
      <c r="C93" s="139"/>
      <c r="D93" s="235" t="s">
        <v>99</v>
      </c>
      <c r="E93" s="236"/>
      <c r="F93" s="236"/>
      <c r="G93" s="240"/>
      <c r="H93" s="240" t="s">
        <v>86</v>
      </c>
      <c r="I93" s="239"/>
      <c r="J93" s="138"/>
      <c r="K93" s="66"/>
      <c r="L93" s="41"/>
    </row>
    <row r="94" spans="1:12" ht="15" customHeight="1" x14ac:dyDescent="0.5">
      <c r="A94" s="41"/>
      <c r="B94" s="65"/>
      <c r="C94" s="139"/>
      <c r="D94" s="235" t="s">
        <v>100</v>
      </c>
      <c r="E94" s="236"/>
      <c r="F94" s="236"/>
      <c r="G94" s="240"/>
      <c r="H94" s="240" t="s">
        <v>86</v>
      </c>
      <c r="I94" s="239"/>
      <c r="J94" s="138"/>
      <c r="K94" s="66"/>
      <c r="L94" s="41"/>
    </row>
    <row r="95" spans="1:12" ht="15" customHeight="1" x14ac:dyDescent="0.5">
      <c r="A95" s="41"/>
      <c r="B95" s="65"/>
      <c r="C95" s="139"/>
      <c r="D95" s="134"/>
      <c r="E95" s="134"/>
      <c r="F95" s="134"/>
      <c r="G95" s="135"/>
      <c r="H95" s="135"/>
      <c r="I95" s="119"/>
      <c r="J95" s="138"/>
      <c r="K95" s="66"/>
      <c r="L95" s="41"/>
    </row>
    <row r="96" spans="1:12" ht="33" customHeight="1" thickBot="1" x14ac:dyDescent="0.55000000000000004">
      <c r="A96" s="41"/>
      <c r="B96" s="65"/>
      <c r="C96" s="139"/>
      <c r="D96" s="627" t="s">
        <v>101</v>
      </c>
      <c r="E96" s="627"/>
      <c r="F96" s="431" t="s">
        <v>313</v>
      </c>
      <c r="G96" s="432" t="s">
        <v>79</v>
      </c>
      <c r="H96" s="432" t="s">
        <v>80</v>
      </c>
      <c r="I96" s="433" t="s">
        <v>81</v>
      </c>
      <c r="J96" s="138"/>
      <c r="K96" s="66"/>
      <c r="L96" s="41"/>
    </row>
    <row r="97" spans="1:12" ht="15" customHeight="1" x14ac:dyDescent="0.5">
      <c r="A97" s="41"/>
      <c r="B97" s="65"/>
      <c r="C97" s="139"/>
      <c r="D97" s="241" t="s">
        <v>102</v>
      </c>
      <c r="E97" s="242"/>
      <c r="F97" s="638"/>
      <c r="G97" s="639"/>
      <c r="H97" s="640"/>
      <c r="I97" s="234"/>
      <c r="J97" s="138"/>
      <c r="K97" s="66"/>
      <c r="L97" s="41"/>
    </row>
    <row r="98" spans="1:12" ht="15" customHeight="1" x14ac:dyDescent="0.5">
      <c r="A98" s="41"/>
      <c r="B98" s="65"/>
      <c r="C98" s="139"/>
      <c r="D98" s="235" t="s">
        <v>103</v>
      </c>
      <c r="E98" s="236"/>
      <c r="F98" s="236"/>
      <c r="G98" s="240"/>
      <c r="H98" s="240" t="s">
        <v>104</v>
      </c>
      <c r="I98" s="239"/>
      <c r="J98" s="138"/>
      <c r="K98" s="66"/>
      <c r="L98" s="41"/>
    </row>
    <row r="99" spans="1:12" ht="15" customHeight="1" x14ac:dyDescent="0.5">
      <c r="A99" s="41"/>
      <c r="B99" s="65"/>
      <c r="C99" s="139"/>
      <c r="D99" s="235" t="s">
        <v>105</v>
      </c>
      <c r="E99" s="236"/>
      <c r="F99" s="236"/>
      <c r="G99" s="240"/>
      <c r="H99" s="240"/>
      <c r="I99" s="239"/>
      <c r="J99" s="138"/>
      <c r="K99" s="66"/>
      <c r="L99" s="41"/>
    </row>
    <row r="100" spans="1:12" ht="15" customHeight="1" x14ac:dyDescent="0.5">
      <c r="A100" s="41"/>
      <c r="B100" s="65"/>
      <c r="C100" s="139"/>
      <c r="D100" s="235" t="s">
        <v>106</v>
      </c>
      <c r="E100" s="236"/>
      <c r="F100" s="236"/>
      <c r="G100" s="240"/>
      <c r="H100" s="240" t="s">
        <v>86</v>
      </c>
      <c r="I100" s="239"/>
      <c r="J100" s="138"/>
      <c r="K100" s="66"/>
      <c r="L100" s="41"/>
    </row>
    <row r="101" spans="1:12" ht="15" customHeight="1" x14ac:dyDescent="0.5">
      <c r="A101" s="41"/>
      <c r="B101" s="65"/>
      <c r="C101" s="139"/>
      <c r="D101" s="134"/>
      <c r="E101" s="134"/>
      <c r="F101" s="134"/>
      <c r="G101" s="135"/>
      <c r="H101" s="135"/>
      <c r="I101" s="119"/>
      <c r="J101" s="138"/>
      <c r="K101" s="66"/>
      <c r="L101" s="41"/>
    </row>
    <row r="102" spans="1:12" ht="33" customHeight="1" thickBot="1" x14ac:dyDescent="0.55000000000000004">
      <c r="A102" s="41"/>
      <c r="B102" s="65"/>
      <c r="C102" s="139"/>
      <c r="D102" s="641" t="s">
        <v>107</v>
      </c>
      <c r="E102" s="641"/>
      <c r="F102" s="431" t="s">
        <v>313</v>
      </c>
      <c r="G102" s="432" t="s">
        <v>79</v>
      </c>
      <c r="H102" s="432" t="s">
        <v>80</v>
      </c>
      <c r="I102" s="433" t="s">
        <v>81</v>
      </c>
      <c r="J102" s="138"/>
      <c r="K102" s="66"/>
      <c r="L102" s="41"/>
    </row>
    <row r="103" spans="1:12" ht="15" customHeight="1" x14ac:dyDescent="0.5">
      <c r="A103" s="41"/>
      <c r="B103" s="65"/>
      <c r="C103" s="139"/>
      <c r="D103" s="241" t="s">
        <v>108</v>
      </c>
      <c r="E103" s="242"/>
      <c r="F103" s="638"/>
      <c r="G103" s="639"/>
      <c r="H103" s="640"/>
      <c r="I103" s="234"/>
      <c r="J103" s="138"/>
      <c r="K103" s="66"/>
      <c r="L103" s="41"/>
    </row>
    <row r="104" spans="1:12" ht="15" customHeight="1" x14ac:dyDescent="0.5">
      <c r="A104" s="41"/>
      <c r="B104" s="65"/>
      <c r="C104" s="139"/>
      <c r="D104" s="235" t="s">
        <v>109</v>
      </c>
      <c r="E104" s="236"/>
      <c r="F104" s="236"/>
      <c r="G104" s="240"/>
      <c r="H104" s="240"/>
      <c r="I104" s="239"/>
      <c r="J104" s="138"/>
      <c r="K104" s="66"/>
      <c r="L104" s="41"/>
    </row>
    <row r="105" spans="1:12" ht="15" customHeight="1" x14ac:dyDescent="0.5">
      <c r="A105" s="41"/>
      <c r="B105" s="65"/>
      <c r="C105" s="139"/>
      <c r="D105" s="235" t="s">
        <v>110</v>
      </c>
      <c r="E105" s="236"/>
      <c r="F105" s="236"/>
      <c r="G105" s="240"/>
      <c r="H105" s="240" t="s">
        <v>84</v>
      </c>
      <c r="I105" s="239"/>
      <c r="J105" s="138"/>
      <c r="K105" s="66"/>
      <c r="L105" s="41"/>
    </row>
    <row r="106" spans="1:12" ht="15" customHeight="1" x14ac:dyDescent="0.5">
      <c r="A106" s="41"/>
      <c r="B106" s="65"/>
      <c r="C106" s="139"/>
      <c r="D106" s="235" t="s">
        <v>111</v>
      </c>
      <c r="E106" s="236"/>
      <c r="F106" s="236"/>
      <c r="G106" s="240"/>
      <c r="H106" s="240"/>
      <c r="I106" s="239"/>
      <c r="J106" s="138"/>
      <c r="K106" s="66"/>
      <c r="L106" s="41"/>
    </row>
    <row r="107" spans="1:12" ht="15" customHeight="1" x14ac:dyDescent="0.5">
      <c r="A107" s="41"/>
      <c r="B107" s="65"/>
      <c r="C107" s="139"/>
      <c r="D107" s="235" t="s">
        <v>112</v>
      </c>
      <c r="E107" s="236"/>
      <c r="F107" s="236"/>
      <c r="G107" s="240"/>
      <c r="H107" s="240" t="s">
        <v>113</v>
      </c>
      <c r="I107" s="239"/>
      <c r="J107" s="138"/>
      <c r="K107" s="66"/>
      <c r="L107" s="41"/>
    </row>
    <row r="108" spans="1:12" ht="15" customHeight="1" x14ac:dyDescent="0.5">
      <c r="A108" s="41"/>
      <c r="B108" s="65"/>
      <c r="C108" s="139"/>
      <c r="D108" s="235" t="s">
        <v>114</v>
      </c>
      <c r="E108" s="236"/>
      <c r="F108" s="236"/>
      <c r="G108" s="240"/>
      <c r="H108" s="240"/>
      <c r="I108" s="239"/>
      <c r="J108" s="138"/>
      <c r="K108" s="66"/>
      <c r="L108" s="41"/>
    </row>
    <row r="109" spans="1:12" ht="15" customHeight="1" x14ac:dyDescent="0.5">
      <c r="A109" s="41"/>
      <c r="B109" s="65"/>
      <c r="C109" s="139"/>
      <c r="D109" s="235" t="s">
        <v>115</v>
      </c>
      <c r="E109" s="236"/>
      <c r="F109" s="236"/>
      <c r="G109" s="240"/>
      <c r="H109" s="240" t="s">
        <v>96</v>
      </c>
      <c r="I109" s="239"/>
      <c r="J109" s="138"/>
      <c r="K109" s="66"/>
      <c r="L109" s="41"/>
    </row>
    <row r="110" spans="1:12" ht="15" customHeight="1" x14ac:dyDescent="0.5">
      <c r="A110" s="41"/>
      <c r="B110" s="65"/>
      <c r="C110" s="139"/>
      <c r="D110" s="235" t="s">
        <v>116</v>
      </c>
      <c r="E110" s="236"/>
      <c r="F110" s="236"/>
      <c r="G110" s="240"/>
      <c r="H110" s="240" t="s">
        <v>117</v>
      </c>
      <c r="I110" s="239"/>
      <c r="J110" s="138"/>
      <c r="K110" s="66"/>
      <c r="L110" s="41"/>
    </row>
    <row r="111" spans="1:12" ht="15" customHeight="1" x14ac:dyDescent="0.5">
      <c r="A111" s="41"/>
      <c r="B111" s="65"/>
      <c r="C111" s="139"/>
      <c r="D111" s="134"/>
      <c r="E111" s="134"/>
      <c r="F111" s="134"/>
      <c r="G111" s="135"/>
      <c r="H111" s="135"/>
      <c r="I111" s="119"/>
      <c r="J111" s="138"/>
      <c r="K111" s="66"/>
      <c r="L111" s="41"/>
    </row>
    <row r="112" spans="1:12" ht="33" customHeight="1" thickBot="1" x14ac:dyDescent="0.55000000000000004">
      <c r="A112" s="41"/>
      <c r="B112" s="65"/>
      <c r="C112" s="139"/>
      <c r="D112" s="627" t="s">
        <v>118</v>
      </c>
      <c r="E112" s="627"/>
      <c r="F112" s="431" t="s">
        <v>313</v>
      </c>
      <c r="G112" s="432" t="s">
        <v>79</v>
      </c>
      <c r="H112" s="432" t="s">
        <v>80</v>
      </c>
      <c r="I112" s="433" t="s">
        <v>81</v>
      </c>
      <c r="J112" s="138"/>
      <c r="K112" s="66"/>
      <c r="L112" s="41"/>
    </row>
    <row r="113" spans="1:12" ht="15" customHeight="1" x14ac:dyDescent="0.5">
      <c r="A113" s="41"/>
      <c r="B113" s="65"/>
      <c r="C113" s="139"/>
      <c r="D113" s="241" t="s">
        <v>119</v>
      </c>
      <c r="E113" s="242"/>
      <c r="F113" s="638"/>
      <c r="G113" s="639"/>
      <c r="H113" s="640"/>
      <c r="I113" s="234"/>
      <c r="J113" s="138"/>
      <c r="K113" s="66"/>
      <c r="L113" s="41"/>
    </row>
    <row r="114" spans="1:12" ht="15" customHeight="1" x14ac:dyDescent="0.5">
      <c r="A114" s="41"/>
      <c r="B114" s="65"/>
      <c r="C114" s="139"/>
      <c r="D114" s="235" t="s">
        <v>120</v>
      </c>
      <c r="E114" s="236"/>
      <c r="F114" s="236"/>
      <c r="G114" s="240"/>
      <c r="H114" s="244" t="s">
        <v>104</v>
      </c>
      <c r="I114" s="239"/>
      <c r="J114" s="138"/>
      <c r="K114" s="66"/>
      <c r="L114" s="41"/>
    </row>
    <row r="115" spans="1:12" ht="15" customHeight="1" x14ac:dyDescent="0.5">
      <c r="A115" s="41"/>
      <c r="B115" s="65"/>
      <c r="C115" s="139"/>
      <c r="D115" s="235" t="s">
        <v>121</v>
      </c>
      <c r="E115" s="236"/>
      <c r="F115" s="134"/>
      <c r="G115" s="624"/>
      <c r="H115" s="625"/>
      <c r="I115" s="239"/>
      <c r="J115" s="138"/>
      <c r="K115" s="66"/>
      <c r="L115" s="41"/>
    </row>
    <row r="116" spans="1:12" ht="15" customHeight="1" x14ac:dyDescent="0.5">
      <c r="A116" s="41"/>
      <c r="B116" s="65"/>
      <c r="C116" s="139"/>
      <c r="D116" s="235" t="s">
        <v>122</v>
      </c>
      <c r="E116" s="236"/>
      <c r="F116" s="236"/>
      <c r="G116" s="240"/>
      <c r="H116" s="244" t="s">
        <v>86</v>
      </c>
      <c r="I116" s="239"/>
      <c r="J116" s="138"/>
      <c r="K116" s="66"/>
      <c r="L116" s="41"/>
    </row>
    <row r="117" spans="1:12" ht="15" customHeight="1" x14ac:dyDescent="0.5">
      <c r="A117" s="41"/>
      <c r="B117" s="65"/>
      <c r="C117" s="139"/>
      <c r="D117" s="235" t="s">
        <v>123</v>
      </c>
      <c r="E117" s="236"/>
      <c r="F117" s="236"/>
      <c r="G117" s="626"/>
      <c r="H117" s="626"/>
      <c r="I117" s="239"/>
      <c r="J117" s="138"/>
      <c r="K117" s="66"/>
      <c r="L117" s="41"/>
    </row>
    <row r="118" spans="1:12" ht="15" customHeight="1" x14ac:dyDescent="0.5">
      <c r="A118" s="41"/>
      <c r="B118" s="65"/>
      <c r="C118" s="139"/>
      <c r="D118" s="134"/>
      <c r="E118" s="134"/>
      <c r="F118" s="134"/>
      <c r="G118" s="135"/>
      <c r="H118" s="135"/>
      <c r="I118" s="119"/>
      <c r="J118" s="138"/>
      <c r="K118" s="66"/>
      <c r="L118" s="41"/>
    </row>
    <row r="119" spans="1:12" ht="33" customHeight="1" thickBot="1" x14ac:dyDescent="0.55000000000000004">
      <c r="A119" s="41"/>
      <c r="B119" s="65"/>
      <c r="C119" s="139"/>
      <c r="D119" s="627" t="s">
        <v>124</v>
      </c>
      <c r="E119" s="627"/>
      <c r="F119" s="431" t="s">
        <v>313</v>
      </c>
      <c r="G119" s="432" t="s">
        <v>79</v>
      </c>
      <c r="H119" s="432" t="s">
        <v>80</v>
      </c>
      <c r="I119" s="433" t="s">
        <v>81</v>
      </c>
      <c r="J119" s="138"/>
      <c r="K119" s="66"/>
      <c r="L119" s="41"/>
    </row>
    <row r="120" spans="1:12" ht="15" customHeight="1" x14ac:dyDescent="0.5">
      <c r="A120" s="41"/>
      <c r="B120" s="65"/>
      <c r="C120" s="139"/>
      <c r="D120" s="241" t="s">
        <v>125</v>
      </c>
      <c r="E120" s="242"/>
      <c r="F120" s="245"/>
      <c r="G120" s="628"/>
      <c r="H120" s="629"/>
      <c r="I120" s="234"/>
      <c r="J120" s="138"/>
      <c r="K120" s="66"/>
      <c r="L120" s="41"/>
    </row>
    <row r="121" spans="1:12" ht="15" customHeight="1" x14ac:dyDescent="0.5">
      <c r="A121" s="41"/>
      <c r="B121" s="65"/>
      <c r="C121" s="139"/>
      <c r="D121" s="235" t="s">
        <v>126</v>
      </c>
      <c r="E121" s="236"/>
      <c r="F121" s="246"/>
      <c r="G121" s="630"/>
      <c r="H121" s="631"/>
      <c r="I121" s="239"/>
      <c r="J121" s="138"/>
      <c r="K121" s="66"/>
      <c r="L121" s="41"/>
    </row>
    <row r="122" spans="1:12" ht="15" customHeight="1" x14ac:dyDescent="0.5">
      <c r="A122" s="41"/>
      <c r="B122" s="65"/>
      <c r="C122" s="139"/>
      <c r="D122" s="235" t="s">
        <v>127</v>
      </c>
      <c r="E122" s="236"/>
      <c r="F122" s="236"/>
      <c r="G122" s="240"/>
      <c r="H122" s="240" t="s">
        <v>128</v>
      </c>
      <c r="I122" s="239"/>
      <c r="J122" s="138"/>
      <c r="K122" s="66"/>
      <c r="L122" s="41"/>
    </row>
    <row r="123" spans="1:12" ht="15" customHeight="1" x14ac:dyDescent="0.5">
      <c r="A123" s="41"/>
      <c r="B123" s="65"/>
      <c r="C123" s="139"/>
      <c r="D123" s="134"/>
      <c r="E123" s="134"/>
      <c r="F123" s="134"/>
      <c r="G123" s="135"/>
      <c r="H123" s="135"/>
      <c r="I123" s="119"/>
      <c r="J123" s="138"/>
      <c r="K123" s="66"/>
      <c r="L123" s="41"/>
    </row>
    <row r="124" spans="1:12" ht="33" customHeight="1" thickBot="1" x14ac:dyDescent="0.55000000000000004">
      <c r="A124" s="41"/>
      <c r="B124" s="65"/>
      <c r="C124" s="139"/>
      <c r="D124" s="641" t="s">
        <v>129</v>
      </c>
      <c r="E124" s="641"/>
      <c r="F124" s="431" t="s">
        <v>313</v>
      </c>
      <c r="G124" s="432" t="s">
        <v>79</v>
      </c>
      <c r="H124" s="432" t="s">
        <v>80</v>
      </c>
      <c r="I124" s="433" t="s">
        <v>130</v>
      </c>
      <c r="J124" s="138"/>
      <c r="K124" s="66"/>
      <c r="L124" s="41"/>
    </row>
    <row r="125" spans="1:12" ht="15" customHeight="1" x14ac:dyDescent="0.5">
      <c r="A125" s="41"/>
      <c r="B125" s="65"/>
      <c r="C125" s="139"/>
      <c r="D125" s="241" t="s">
        <v>131</v>
      </c>
      <c r="E125" s="242"/>
      <c r="F125" s="247"/>
      <c r="G125" s="248"/>
      <c r="H125" s="162" t="s">
        <v>132</v>
      </c>
      <c r="I125" s="234"/>
      <c r="J125" s="138"/>
      <c r="K125" s="66"/>
      <c r="L125" s="41"/>
    </row>
    <row r="126" spans="1:12" ht="15" customHeight="1" x14ac:dyDescent="0.5">
      <c r="A126" s="41"/>
      <c r="B126" s="65"/>
      <c r="C126" s="139"/>
      <c r="D126" s="235" t="s">
        <v>133</v>
      </c>
      <c r="E126" s="236"/>
      <c r="F126" s="236"/>
      <c r="G126" s="209"/>
      <c r="H126" s="209"/>
      <c r="I126" s="239"/>
      <c r="J126" s="138"/>
      <c r="K126" s="66"/>
      <c r="L126" s="41"/>
    </row>
    <row r="127" spans="1:12" ht="15" customHeight="1" x14ac:dyDescent="0.5">
      <c r="A127" s="41"/>
      <c r="B127" s="65"/>
      <c r="C127" s="139"/>
      <c r="D127" s="235" t="s">
        <v>134</v>
      </c>
      <c r="E127" s="236"/>
      <c r="F127" s="243"/>
      <c r="G127" s="249"/>
      <c r="H127" s="249" t="s">
        <v>128</v>
      </c>
      <c r="I127" s="239"/>
      <c r="J127" s="138"/>
      <c r="K127" s="66"/>
      <c r="L127" s="41"/>
    </row>
    <row r="128" spans="1:12" ht="15" customHeight="1" x14ac:dyDescent="0.5">
      <c r="A128" s="41"/>
      <c r="B128" s="65"/>
      <c r="C128" s="139"/>
      <c r="D128" s="235" t="s">
        <v>135</v>
      </c>
      <c r="E128" s="236"/>
      <c r="F128" s="618"/>
      <c r="G128" s="619"/>
      <c r="H128" s="620"/>
      <c r="I128" s="239"/>
      <c r="J128" s="138"/>
      <c r="K128" s="66"/>
      <c r="L128" s="41"/>
    </row>
    <row r="129" spans="1:12" ht="15" customHeight="1" x14ac:dyDescent="0.5">
      <c r="A129" s="41"/>
      <c r="B129" s="65"/>
      <c r="C129" s="139"/>
      <c r="D129" s="235" t="s">
        <v>136</v>
      </c>
      <c r="E129" s="236"/>
      <c r="F129" s="236"/>
      <c r="G129" s="240"/>
      <c r="H129" s="240" t="s">
        <v>104</v>
      </c>
      <c r="I129" s="239"/>
      <c r="J129" s="138"/>
      <c r="K129" s="66"/>
      <c r="L129" s="41"/>
    </row>
    <row r="130" spans="1:12" ht="15" customHeight="1" x14ac:dyDescent="0.5">
      <c r="A130" s="41"/>
      <c r="B130" s="65"/>
      <c r="C130" s="139"/>
      <c r="D130" s="235" t="s">
        <v>121</v>
      </c>
      <c r="E130" s="236"/>
      <c r="F130" s="246"/>
      <c r="G130" s="630"/>
      <c r="H130" s="631"/>
      <c r="I130" s="239"/>
      <c r="J130" s="138"/>
      <c r="K130" s="66"/>
      <c r="L130" s="41"/>
    </row>
    <row r="131" spans="1:12" ht="15" customHeight="1" x14ac:dyDescent="0.5">
      <c r="A131" s="41"/>
      <c r="B131" s="65"/>
      <c r="C131" s="139"/>
      <c r="D131" s="235" t="s">
        <v>137</v>
      </c>
      <c r="E131" s="236"/>
      <c r="F131" s="236"/>
      <c r="G131" s="240"/>
      <c r="H131" s="240" t="s">
        <v>86</v>
      </c>
      <c r="I131" s="239"/>
      <c r="J131" s="138"/>
      <c r="K131" s="66"/>
      <c r="L131" s="41"/>
    </row>
    <row r="132" spans="1:12" ht="15" customHeight="1" x14ac:dyDescent="0.5">
      <c r="A132" s="41"/>
      <c r="B132" s="65"/>
      <c r="C132" s="139"/>
      <c r="D132" s="235" t="s">
        <v>138</v>
      </c>
      <c r="E132" s="236"/>
      <c r="F132" s="246"/>
      <c r="G132" s="630"/>
      <c r="H132" s="631"/>
      <c r="I132" s="239"/>
      <c r="J132" s="138"/>
      <c r="K132" s="66"/>
      <c r="L132" s="41"/>
    </row>
    <row r="133" spans="1:12" ht="15" customHeight="1" x14ac:dyDescent="0.5">
      <c r="A133" s="41"/>
      <c r="B133" s="65"/>
      <c r="C133" s="139"/>
      <c r="D133" s="235" t="s">
        <v>139</v>
      </c>
      <c r="E133" s="236"/>
      <c r="F133" s="618"/>
      <c r="G133" s="619"/>
      <c r="H133" s="620"/>
      <c r="I133" s="239"/>
      <c r="J133" s="138"/>
      <c r="K133" s="66"/>
      <c r="L133" s="41"/>
    </row>
    <row r="134" spans="1:12" ht="15" customHeight="1" x14ac:dyDescent="0.5">
      <c r="A134" s="41"/>
      <c r="B134" s="65"/>
      <c r="C134" s="139"/>
      <c r="D134" s="235" t="s">
        <v>140</v>
      </c>
      <c r="E134" s="236"/>
      <c r="F134" s="246"/>
      <c r="G134" s="630"/>
      <c r="H134" s="631"/>
      <c r="I134" s="239"/>
      <c r="J134" s="138"/>
      <c r="K134" s="66"/>
      <c r="L134" s="41"/>
    </row>
    <row r="135" spans="1:12" ht="15" customHeight="1" x14ac:dyDescent="0.5">
      <c r="A135" s="41"/>
      <c r="B135" s="65"/>
      <c r="C135" s="139"/>
      <c r="D135" s="529" t="s">
        <v>425</v>
      </c>
      <c r="E135" s="530"/>
      <c r="F135" s="635"/>
      <c r="G135" s="636"/>
      <c r="H135" s="637"/>
      <c r="I135" s="239"/>
      <c r="J135" s="138"/>
      <c r="K135" s="66"/>
      <c r="L135" s="41"/>
    </row>
    <row r="136" spans="1:12" ht="15" customHeight="1" thickBot="1" x14ac:dyDescent="0.55000000000000004">
      <c r="A136" s="41"/>
      <c r="B136" s="65"/>
      <c r="C136" s="141"/>
      <c r="D136" s="136"/>
      <c r="E136" s="136"/>
      <c r="F136" s="136"/>
      <c r="G136" s="137"/>
      <c r="H136" s="136"/>
      <c r="I136" s="250"/>
      <c r="J136" s="142"/>
      <c r="K136" s="66"/>
      <c r="L136" s="41"/>
    </row>
    <row r="137" spans="1:12" ht="15" customHeight="1" x14ac:dyDescent="0.5">
      <c r="A137" s="70"/>
      <c r="B137" s="100"/>
      <c r="C137" s="94"/>
      <c r="D137" s="94"/>
      <c r="E137" s="94"/>
      <c r="F137" s="94"/>
      <c r="G137" s="101"/>
      <c r="H137" s="94"/>
      <c r="I137" s="95"/>
      <c r="J137" s="44"/>
      <c r="K137" s="66"/>
      <c r="L137" s="41"/>
    </row>
    <row r="138" spans="1:12" ht="15" customHeight="1" x14ac:dyDescent="0.5">
      <c r="A138" s="70"/>
      <c r="B138" s="100"/>
      <c r="C138" s="201" t="s">
        <v>372</v>
      </c>
      <c r="D138" s="203"/>
      <c r="E138" s="203"/>
      <c r="F138" s="203"/>
      <c r="G138" s="204"/>
      <c r="H138" s="203"/>
      <c r="I138" s="205"/>
      <c r="J138" s="202"/>
      <c r="K138" s="66"/>
      <c r="L138" s="41"/>
    </row>
    <row r="139" spans="1:12" ht="15" customHeight="1" thickBot="1" x14ac:dyDescent="0.55000000000000004">
      <c r="A139" s="71"/>
      <c r="B139" s="86"/>
      <c r="C139" s="82"/>
      <c r="D139" s="82"/>
      <c r="E139" s="82"/>
      <c r="F139" s="82"/>
      <c r="G139" s="82"/>
      <c r="H139" s="82"/>
      <c r="I139" s="82"/>
      <c r="J139" s="82"/>
      <c r="K139" s="66"/>
      <c r="L139" s="41"/>
    </row>
    <row r="140" spans="1:12" ht="15" customHeight="1" x14ac:dyDescent="0.5">
      <c r="A140" s="71"/>
      <c r="B140" s="86"/>
      <c r="C140" s="208" t="str">
        <f>'Part I-Instuctions'!B3</f>
        <v>Duke OSW ARFI Submission Uptake Form_UPDATED 04.17.2025</v>
      </c>
      <c r="D140" s="79"/>
      <c r="E140" s="79"/>
      <c r="F140" s="79"/>
      <c r="G140" s="79"/>
      <c r="H140" s="79"/>
      <c r="I140" s="79"/>
      <c r="J140" s="80"/>
      <c r="K140" s="66"/>
      <c r="L140" s="41"/>
    </row>
    <row r="141" spans="1:12" ht="15" customHeight="1" x14ac:dyDescent="0.5">
      <c r="A141" s="71"/>
      <c r="B141" s="86"/>
      <c r="C141" s="81"/>
      <c r="D141" s="82"/>
      <c r="E141" s="82"/>
      <c r="F141" s="82"/>
      <c r="G141" s="82"/>
      <c r="H141" s="82"/>
      <c r="I141" s="82"/>
      <c r="J141" s="83"/>
      <c r="K141" s="66"/>
      <c r="L141" s="41"/>
    </row>
    <row r="142" spans="1:12" ht="15" customHeight="1" x14ac:dyDescent="0.5">
      <c r="A142" s="71"/>
      <c r="B142" s="86"/>
      <c r="C142" s="632" t="s">
        <v>141</v>
      </c>
      <c r="D142" s="633"/>
      <c r="E142" s="633"/>
      <c r="F142" s="633"/>
      <c r="G142" s="633"/>
      <c r="H142" s="633"/>
      <c r="I142" s="633"/>
      <c r="J142" s="634"/>
      <c r="K142" s="66"/>
      <c r="L142" s="41"/>
    </row>
    <row r="143" spans="1:12" ht="15" customHeight="1" x14ac:dyDescent="0.5">
      <c r="A143" s="71"/>
      <c r="B143" s="86"/>
      <c r="C143" s="621" t="s">
        <v>142</v>
      </c>
      <c r="D143" s="622"/>
      <c r="E143" s="622"/>
      <c r="F143" s="622"/>
      <c r="G143" s="622"/>
      <c r="H143" s="622"/>
      <c r="I143" s="622"/>
      <c r="J143" s="623"/>
      <c r="K143" s="66"/>
      <c r="L143" s="41"/>
    </row>
    <row r="144" spans="1:12" ht="15" customHeight="1" x14ac:dyDescent="0.5">
      <c r="A144" s="71"/>
      <c r="B144" s="86"/>
      <c r="C144" s="84"/>
      <c r="D144" s="85"/>
      <c r="E144" s="85"/>
      <c r="F144" s="85"/>
      <c r="G144" s="85"/>
      <c r="H144" s="85"/>
      <c r="I144" s="85"/>
      <c r="J144" s="143"/>
      <c r="K144" s="66"/>
      <c r="L144" s="41"/>
    </row>
    <row r="145" spans="1:12" ht="15" customHeight="1" x14ac:dyDescent="0.5">
      <c r="A145" s="71"/>
      <c r="B145" s="86"/>
      <c r="C145" s="84"/>
      <c r="D145" s="85"/>
      <c r="E145" s="85"/>
      <c r="F145" s="85"/>
      <c r="G145" s="85"/>
      <c r="H145" s="85"/>
      <c r="I145" s="85"/>
      <c r="J145" s="143"/>
      <c r="K145" s="66"/>
      <c r="L145" s="41"/>
    </row>
    <row r="146" spans="1:12" ht="15" customHeight="1" x14ac:dyDescent="0.5">
      <c r="A146" s="71"/>
      <c r="B146" s="86"/>
      <c r="C146" s="84"/>
      <c r="D146" s="85"/>
      <c r="E146" s="85"/>
      <c r="F146" s="85"/>
      <c r="G146" s="85"/>
      <c r="H146" s="85"/>
      <c r="I146" s="85"/>
      <c r="J146" s="143"/>
      <c r="K146" s="66"/>
      <c r="L146" s="41"/>
    </row>
    <row r="147" spans="1:12" ht="15" customHeight="1" x14ac:dyDescent="0.5">
      <c r="A147" s="71"/>
      <c r="B147" s="86"/>
      <c r="C147" s="84"/>
      <c r="D147" s="85"/>
      <c r="E147" s="85"/>
      <c r="F147" s="85"/>
      <c r="G147" s="85"/>
      <c r="H147" s="85"/>
      <c r="I147" s="85"/>
      <c r="J147" s="143"/>
      <c r="K147" s="66"/>
      <c r="L147" s="41"/>
    </row>
    <row r="148" spans="1:12" ht="15" customHeight="1" x14ac:dyDescent="0.5">
      <c r="A148" s="71"/>
      <c r="B148" s="86"/>
      <c r="C148" s="86"/>
      <c r="D148" s="454" t="s">
        <v>426</v>
      </c>
      <c r="E148" s="454"/>
      <c r="F148" s="454"/>
      <c r="G148" s="82"/>
      <c r="H148" s="82"/>
      <c r="I148" s="82"/>
      <c r="J148" s="83"/>
      <c r="K148" s="66"/>
      <c r="L148" s="41"/>
    </row>
    <row r="149" spans="1:12" ht="15" customHeight="1" thickBot="1" x14ac:dyDescent="0.55000000000000004">
      <c r="A149" s="71"/>
      <c r="B149" s="86"/>
      <c r="C149" s="86"/>
      <c r="D149" s="441" t="s">
        <v>143</v>
      </c>
      <c r="E149" s="442"/>
      <c r="F149" s="442"/>
      <c r="G149" s="442"/>
      <c r="H149" s="442"/>
      <c r="I149" s="442"/>
      <c r="J149" s="83"/>
      <c r="K149" s="66"/>
      <c r="L149" s="41"/>
    </row>
    <row r="150" spans="1:12" ht="15" customHeight="1" x14ac:dyDescent="0.5">
      <c r="A150" s="71"/>
      <c r="B150" s="86"/>
      <c r="C150" s="86"/>
      <c r="D150" s="209"/>
      <c r="E150" s="134" t="s">
        <v>144</v>
      </c>
      <c r="F150" s="134"/>
      <c r="G150" s="134"/>
      <c r="H150" s="134"/>
      <c r="I150" s="134"/>
      <c r="J150" s="83"/>
      <c r="K150" s="66"/>
      <c r="L150" s="41"/>
    </row>
    <row r="151" spans="1:12" ht="15" customHeight="1" x14ac:dyDescent="0.5">
      <c r="A151" s="71"/>
      <c r="B151" s="86"/>
      <c r="C151" s="86"/>
      <c r="D151" s="209"/>
      <c r="E151" s="134" t="s">
        <v>145</v>
      </c>
      <c r="F151" s="134"/>
      <c r="G151" s="134"/>
      <c r="H151" s="134"/>
      <c r="I151" s="134"/>
      <c r="J151" s="83"/>
      <c r="K151" s="66"/>
      <c r="L151" s="41"/>
    </row>
    <row r="152" spans="1:12" ht="15" customHeight="1" x14ac:dyDescent="0.5">
      <c r="A152" s="71"/>
      <c r="B152" s="86"/>
      <c r="C152" s="86"/>
      <c r="D152" s="251"/>
      <c r="E152" s="134" t="s">
        <v>146</v>
      </c>
      <c r="F152" s="134"/>
      <c r="G152" s="134"/>
      <c r="H152" s="134"/>
      <c r="I152" s="134"/>
      <c r="J152" s="83"/>
      <c r="K152" s="66"/>
      <c r="L152" s="41"/>
    </row>
    <row r="153" spans="1:12" ht="15" customHeight="1" x14ac:dyDescent="0.5">
      <c r="A153" s="71"/>
      <c r="B153" s="86"/>
      <c r="C153" s="86"/>
      <c r="D153" s="209"/>
      <c r="E153" s="134" t="s">
        <v>147</v>
      </c>
      <c r="F153" s="134"/>
      <c r="G153" s="134"/>
      <c r="H153" s="134"/>
      <c r="I153" s="134"/>
      <c r="J153" s="83"/>
      <c r="K153" s="66"/>
      <c r="L153" s="41"/>
    </row>
    <row r="154" spans="1:12" ht="15" customHeight="1" x14ac:dyDescent="0.5">
      <c r="A154" s="71"/>
      <c r="B154" s="86"/>
      <c r="C154" s="86"/>
      <c r="D154" s="184"/>
      <c r="E154" s="134"/>
      <c r="F154" s="134"/>
      <c r="G154" s="134"/>
      <c r="H154" s="134"/>
      <c r="I154" s="134"/>
      <c r="J154" s="83"/>
      <c r="K154" s="66"/>
      <c r="L154" s="41"/>
    </row>
    <row r="155" spans="1:12" ht="15" customHeight="1" x14ac:dyDescent="0.5">
      <c r="A155" s="71"/>
      <c r="B155" s="86"/>
      <c r="C155" s="86"/>
      <c r="D155" s="209"/>
      <c r="E155" s="134" t="s">
        <v>148</v>
      </c>
      <c r="F155" s="134"/>
      <c r="G155" s="134"/>
      <c r="H155" s="134"/>
      <c r="I155" s="134"/>
      <c r="J155" s="83"/>
      <c r="K155" s="66"/>
      <c r="L155" s="41"/>
    </row>
    <row r="156" spans="1:12" ht="15" customHeight="1" x14ac:dyDescent="0.5">
      <c r="A156" s="71"/>
      <c r="B156" s="86"/>
      <c r="C156" s="86"/>
      <c r="D156" s="209"/>
      <c r="E156" s="134" t="s">
        <v>149</v>
      </c>
      <c r="F156" s="134"/>
      <c r="G156" s="134"/>
      <c r="H156" s="134"/>
      <c r="I156" s="134"/>
      <c r="J156" s="83"/>
      <c r="K156" s="66"/>
      <c r="L156" s="41"/>
    </row>
    <row r="157" spans="1:12" ht="15" customHeight="1" x14ac:dyDescent="0.5">
      <c r="A157" s="71"/>
      <c r="B157" s="86"/>
      <c r="C157" s="86"/>
      <c r="D157" s="184"/>
      <c r="E157" s="134"/>
      <c r="F157" s="134"/>
      <c r="G157" s="134"/>
      <c r="H157" s="134"/>
      <c r="I157" s="134"/>
      <c r="J157" s="83"/>
      <c r="K157" s="66"/>
      <c r="L157" s="41"/>
    </row>
    <row r="158" spans="1:12" ht="15" customHeight="1" x14ac:dyDescent="0.5">
      <c r="A158" s="71"/>
      <c r="B158" s="86"/>
      <c r="C158" s="86"/>
      <c r="D158" s="209"/>
      <c r="E158" s="134" t="s">
        <v>150</v>
      </c>
      <c r="F158" s="134"/>
      <c r="G158" s="134"/>
      <c r="H158" s="134"/>
      <c r="I158" s="134"/>
      <c r="J158" s="83"/>
      <c r="K158" s="66"/>
      <c r="L158" s="41"/>
    </row>
    <row r="159" spans="1:12" ht="15" customHeight="1" x14ac:dyDescent="0.5">
      <c r="A159" s="71"/>
      <c r="B159" s="86"/>
      <c r="C159" s="86"/>
      <c r="D159" s="209"/>
      <c r="E159" s="134" t="s">
        <v>151</v>
      </c>
      <c r="F159" s="134"/>
      <c r="G159" s="134"/>
      <c r="H159" s="134"/>
      <c r="I159" s="134"/>
      <c r="J159" s="83"/>
      <c r="K159" s="66"/>
      <c r="L159" s="41"/>
    </row>
    <row r="160" spans="1:12" ht="15" customHeight="1" x14ac:dyDescent="0.5">
      <c r="A160" s="71"/>
      <c r="B160" s="86"/>
      <c r="C160" s="86"/>
      <c r="D160" s="184"/>
      <c r="E160" s="134"/>
      <c r="F160" s="134"/>
      <c r="G160" s="134"/>
      <c r="H160" s="134"/>
      <c r="I160" s="134"/>
      <c r="J160" s="83"/>
      <c r="K160" s="66"/>
      <c r="L160" s="41"/>
    </row>
    <row r="161" spans="1:12" ht="15" customHeight="1" x14ac:dyDescent="0.5">
      <c r="A161" s="71"/>
      <c r="B161" s="86"/>
      <c r="C161" s="86"/>
      <c r="D161" s="209"/>
      <c r="E161" s="134" t="s">
        <v>152</v>
      </c>
      <c r="F161" s="134"/>
      <c r="G161" s="134"/>
      <c r="H161" s="134"/>
      <c r="I161" s="134"/>
      <c r="J161" s="83"/>
      <c r="K161" s="66"/>
      <c r="L161" s="41"/>
    </row>
    <row r="162" spans="1:12" ht="15" customHeight="1" x14ac:dyDescent="0.5">
      <c r="A162" s="71"/>
      <c r="B162" s="86"/>
      <c r="C162" s="86"/>
      <c r="D162" s="209"/>
      <c r="E162" s="134" t="s">
        <v>153</v>
      </c>
      <c r="F162" s="134"/>
      <c r="G162" s="134"/>
      <c r="H162" s="134"/>
      <c r="I162" s="134"/>
      <c r="J162" s="83"/>
      <c r="K162" s="66"/>
      <c r="L162" s="41"/>
    </row>
    <row r="163" spans="1:12" ht="15" customHeight="1" x14ac:dyDescent="0.5">
      <c r="A163" s="71"/>
      <c r="B163" s="86"/>
      <c r="C163" s="86"/>
      <c r="D163" s="184"/>
      <c r="E163" s="134"/>
      <c r="F163" s="134"/>
      <c r="G163" s="134"/>
      <c r="H163" s="134"/>
      <c r="I163" s="134"/>
      <c r="J163" s="83"/>
      <c r="K163" s="66"/>
      <c r="L163" s="41"/>
    </row>
    <row r="164" spans="1:12" ht="15" customHeight="1" x14ac:dyDescent="0.5">
      <c r="A164" s="71"/>
      <c r="B164" s="86"/>
      <c r="C164" s="86"/>
      <c r="D164" s="209"/>
      <c r="E164" s="134" t="s">
        <v>154</v>
      </c>
      <c r="F164" s="134"/>
      <c r="G164" s="134"/>
      <c r="H164" s="134"/>
      <c r="I164" s="134"/>
      <c r="J164" s="83"/>
      <c r="K164" s="66"/>
      <c r="L164" s="41"/>
    </row>
    <row r="165" spans="1:12" ht="15" customHeight="1" x14ac:dyDescent="0.5">
      <c r="A165" s="71"/>
      <c r="B165" s="86"/>
      <c r="C165" s="86"/>
      <c r="D165" s="209"/>
      <c r="E165" s="134" t="s">
        <v>155</v>
      </c>
      <c r="F165" s="134"/>
      <c r="G165" s="134"/>
      <c r="H165" s="134"/>
      <c r="I165" s="134"/>
      <c r="J165" s="83"/>
      <c r="K165" s="66"/>
      <c r="L165" s="41"/>
    </row>
    <row r="166" spans="1:12" ht="15" customHeight="1" x14ac:dyDescent="0.5">
      <c r="A166" s="71"/>
      <c r="B166" s="86"/>
      <c r="C166" s="86"/>
      <c r="D166" s="134"/>
      <c r="E166" s="134"/>
      <c r="F166" s="134"/>
      <c r="G166" s="134"/>
      <c r="H166" s="134"/>
      <c r="I166" s="134"/>
      <c r="J166" s="83"/>
      <c r="K166" s="66"/>
      <c r="L166" s="41"/>
    </row>
    <row r="167" spans="1:12" ht="15" customHeight="1" x14ac:dyDescent="0.5">
      <c r="A167" s="71"/>
      <c r="B167" s="86"/>
      <c r="C167" s="86"/>
      <c r="D167" s="134"/>
      <c r="E167" s="134"/>
      <c r="F167" s="134"/>
      <c r="G167" s="134"/>
      <c r="H167" s="134"/>
      <c r="I167" s="134"/>
      <c r="J167" s="83"/>
      <c r="K167" s="66"/>
      <c r="L167" s="41"/>
    </row>
    <row r="168" spans="1:12" ht="15" customHeight="1" thickBot="1" x14ac:dyDescent="0.55000000000000004">
      <c r="A168" s="71"/>
      <c r="B168" s="86"/>
      <c r="C168" s="86"/>
      <c r="D168" s="441" t="s">
        <v>156</v>
      </c>
      <c r="E168" s="442"/>
      <c r="F168" s="442"/>
      <c r="G168" s="442"/>
      <c r="H168" s="442"/>
      <c r="I168" s="442"/>
      <c r="J168" s="83"/>
      <c r="K168" s="66"/>
      <c r="L168" s="41"/>
    </row>
    <row r="169" spans="1:12" ht="15" customHeight="1" x14ac:dyDescent="0.5">
      <c r="A169" s="71"/>
      <c r="B169" s="86"/>
      <c r="C169" s="86"/>
      <c r="D169" s="252"/>
      <c r="E169" s="134" t="s">
        <v>157</v>
      </c>
      <c r="F169" s="134"/>
      <c r="G169" s="134"/>
      <c r="H169" s="134"/>
      <c r="I169" s="134"/>
      <c r="J169" s="83"/>
      <c r="K169" s="66"/>
      <c r="L169" s="41"/>
    </row>
    <row r="170" spans="1:12" ht="15" customHeight="1" x14ac:dyDescent="0.5">
      <c r="A170" s="71"/>
      <c r="B170" s="86"/>
      <c r="C170" s="86"/>
      <c r="D170" s="209"/>
      <c r="E170" s="134" t="s">
        <v>158</v>
      </c>
      <c r="F170" s="134"/>
      <c r="G170" s="134"/>
      <c r="H170" s="134"/>
      <c r="I170" s="134"/>
      <c r="J170" s="83"/>
      <c r="K170" s="66"/>
      <c r="L170" s="41"/>
    </row>
    <row r="171" spans="1:12" ht="15" customHeight="1" x14ac:dyDescent="0.5">
      <c r="A171" s="71"/>
      <c r="B171" s="86"/>
      <c r="C171" s="86"/>
      <c r="D171" s="251"/>
      <c r="E171" s="134" t="s">
        <v>159</v>
      </c>
      <c r="F171" s="134"/>
      <c r="G171" s="134"/>
      <c r="H171" s="134"/>
      <c r="I171" s="134"/>
      <c r="J171" s="83"/>
      <c r="K171" s="66"/>
      <c r="L171" s="41"/>
    </row>
    <row r="172" spans="1:12" ht="15" customHeight="1" x14ac:dyDescent="0.5">
      <c r="A172" s="71"/>
      <c r="B172" s="86"/>
      <c r="C172" s="86"/>
      <c r="D172" s="251"/>
      <c r="E172" s="134" t="s">
        <v>160</v>
      </c>
      <c r="F172" s="134"/>
      <c r="G172" s="134"/>
      <c r="H172" s="134"/>
      <c r="I172" s="134"/>
      <c r="J172" s="83"/>
      <c r="K172" s="66"/>
      <c r="L172" s="41"/>
    </row>
    <row r="173" spans="1:12" ht="15" customHeight="1" x14ac:dyDescent="0.5">
      <c r="A173" s="71"/>
      <c r="B173" s="86"/>
      <c r="C173" s="86"/>
      <c r="D173" s="209"/>
      <c r="E173" s="134" t="s">
        <v>161</v>
      </c>
      <c r="F173" s="134"/>
      <c r="G173" s="134"/>
      <c r="H173" s="134"/>
      <c r="I173" s="134"/>
      <c r="J173" s="83"/>
      <c r="K173" s="66"/>
      <c r="L173" s="41"/>
    </row>
    <row r="174" spans="1:12" ht="15" customHeight="1" thickBot="1" x14ac:dyDescent="0.55000000000000004">
      <c r="A174" s="71"/>
      <c r="B174" s="86"/>
      <c r="C174" s="87"/>
      <c r="D174" s="88"/>
      <c r="E174" s="88"/>
      <c r="F174" s="88"/>
      <c r="G174" s="88"/>
      <c r="H174" s="88"/>
      <c r="I174" s="88"/>
      <c r="J174" s="89"/>
      <c r="K174" s="66"/>
      <c r="L174" s="41"/>
    </row>
    <row r="175" spans="1:12" ht="15" customHeight="1" x14ac:dyDescent="0.5">
      <c r="A175" s="71"/>
      <c r="B175" s="86"/>
      <c r="C175" s="82"/>
      <c r="D175" s="82"/>
      <c r="E175" s="82"/>
      <c r="F175" s="82"/>
      <c r="G175" s="82"/>
      <c r="H175" s="82"/>
      <c r="I175" s="82"/>
      <c r="J175" s="82"/>
      <c r="K175" s="66"/>
      <c r="L175" s="41"/>
    </row>
    <row r="176" spans="1:12" ht="15" customHeight="1" thickBot="1" x14ac:dyDescent="0.55000000000000004">
      <c r="A176" s="72"/>
      <c r="B176" s="102"/>
      <c r="C176" s="88"/>
      <c r="D176" s="88"/>
      <c r="E176" s="88"/>
      <c r="F176" s="88"/>
      <c r="G176" s="88"/>
      <c r="H176" s="88"/>
      <c r="I176" s="88"/>
      <c r="J176" s="88"/>
      <c r="K176" s="69"/>
      <c r="L176" s="41"/>
    </row>
    <row r="177" spans="1:12" ht="15" customHeight="1" x14ac:dyDescent="0.5">
      <c r="A177" s="103"/>
      <c r="B177" s="103"/>
      <c r="C177" s="41"/>
      <c r="D177" s="41"/>
      <c r="E177" s="41"/>
      <c r="F177" s="41"/>
      <c r="G177" s="41"/>
      <c r="H177" s="41"/>
      <c r="I177" s="41"/>
      <c r="J177" s="41"/>
      <c r="K177" s="41"/>
      <c r="L177" s="41"/>
    </row>
    <row r="178" spans="1:12" ht="15" customHeight="1" x14ac:dyDescent="0.5">
      <c r="A178" s="193"/>
      <c r="B178" s="41"/>
      <c r="C178" s="41"/>
      <c r="D178" s="41"/>
      <c r="E178" s="41"/>
      <c r="F178" s="41"/>
      <c r="G178" s="41"/>
      <c r="H178" s="41"/>
      <c r="I178" s="41"/>
      <c r="J178" s="41"/>
      <c r="K178" s="41"/>
      <c r="L178" s="470" t="s">
        <v>5</v>
      </c>
    </row>
  </sheetData>
  <sheetProtection algorithmName="SHA-512" hashValue="QtaQIaaZddQtLcQ/QriCh1NoaSybnz4bxWhjQ7wRAZaKBc4xT0WcHShdIMoj7tBzRkGhV3e++l9wpkPrgh7tBQ==" saltValue="Z+Yp77oD7EwnYV6h07h3OA==" spinCount="100000" sheet="1" objects="1" scenarios="1"/>
  <protectedRanges>
    <protectedRange sqref="I79:I85 F79 F80:G85 F88:I89 F90:G94 I90:I94 F97:I97 F98:G100 H99 I98:I100 F103:I104 F105:G110 H106 H108 I105:I110" name="Part B"/>
    <protectedRange sqref="G22:G23 G25 G27 G29:G40 G54:G55 E58:I63 E44:I46 E50:I52" name="Part A"/>
    <protectedRange sqref="D150:D153 D155:D156 D158:D159 D161:D162 D164:D165 D169:D173" name="Part C"/>
    <protectedRange sqref="F113:I113 F114:G114 F115:H115 F116:G116 F117:H117 I114:I117 F120:I121 F122:G122 I122 I125:I135 F132:H135 F131:G131 F130:H130 F129:G129 F128 F125:G127 H126" name="Part B2"/>
  </protectedRanges>
  <mergeCells count="39">
    <mergeCell ref="E58:I58"/>
    <mergeCell ref="E61:I61"/>
    <mergeCell ref="E62:I62"/>
    <mergeCell ref="E63:I63"/>
    <mergeCell ref="E57:H57"/>
    <mergeCell ref="E59:I59"/>
    <mergeCell ref="E60:I60"/>
    <mergeCell ref="E48:H48"/>
    <mergeCell ref="E42:H42"/>
    <mergeCell ref="B5:K5"/>
    <mergeCell ref="B6:K6"/>
    <mergeCell ref="C15:J15"/>
    <mergeCell ref="C14:J14"/>
    <mergeCell ref="C70:J70"/>
    <mergeCell ref="G134:H134"/>
    <mergeCell ref="D124:E124"/>
    <mergeCell ref="G130:H130"/>
    <mergeCell ref="G132:H132"/>
    <mergeCell ref="D96:E96"/>
    <mergeCell ref="D102:E102"/>
    <mergeCell ref="D112:E112"/>
    <mergeCell ref="F97:H97"/>
    <mergeCell ref="F103:H103"/>
    <mergeCell ref="C71:J71"/>
    <mergeCell ref="F77:H77"/>
    <mergeCell ref="G20:I20"/>
    <mergeCell ref="F89:H89"/>
    <mergeCell ref="C143:J143"/>
    <mergeCell ref="G115:H115"/>
    <mergeCell ref="G117:H117"/>
    <mergeCell ref="D119:E119"/>
    <mergeCell ref="G120:H120"/>
    <mergeCell ref="G121:H121"/>
    <mergeCell ref="F133:H133"/>
    <mergeCell ref="C142:J142"/>
    <mergeCell ref="F135:H135"/>
    <mergeCell ref="F79:H79"/>
    <mergeCell ref="F128:H128"/>
    <mergeCell ref="F113:H113"/>
  </mergeCells>
  <pageMargins left="0.7" right="0.7" top="0.75" bottom="0.75" header="0" footer="0"/>
  <pageSetup scale="42" orientation="landscape" r:id="rId1"/>
  <rowBreaks count="2" manualBreakCount="2">
    <brk id="66" max="16383" man="1"/>
    <brk id="138"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4A3A2-AB27-4E67-AF80-4FDC62F35C02}">
  <sheetPr>
    <tabColor rgb="FFFFFF00"/>
  </sheetPr>
  <dimension ref="A1:AE134"/>
  <sheetViews>
    <sheetView topLeftCell="A106" zoomScale="120" zoomScaleNormal="120" zoomScaleSheetLayoutView="57" workbookViewId="0">
      <selection activeCell="D129" sqref="D129"/>
    </sheetView>
  </sheetViews>
  <sheetFormatPr defaultColWidth="0" defaultRowHeight="15" customHeight="1" zeroHeight="1" x14ac:dyDescent="0.5"/>
  <cols>
    <col min="1" max="2" width="5.73046875" style="40" customWidth="1"/>
    <col min="3" max="3" width="20.3984375" style="40" customWidth="1"/>
    <col min="4" max="4" width="62.73046875" style="40" customWidth="1"/>
    <col min="5" max="5" width="20.1328125" style="40" customWidth="1"/>
    <col min="6" max="6" width="18.1328125" style="40" customWidth="1"/>
    <col min="7" max="7" width="13.59765625" style="40" customWidth="1"/>
    <col min="8" max="8" width="20" style="40" customWidth="1"/>
    <col min="9" max="9" width="46.9296875" style="40" customWidth="1"/>
    <col min="10" max="11" width="5.73046875" style="40" customWidth="1"/>
    <col min="12" max="31" width="8.73046875" style="40" hidden="1" customWidth="1"/>
    <col min="32" max="16384" width="14.3984375" style="40" hidden="1"/>
  </cols>
  <sheetData>
    <row r="1" spans="1:12" ht="15" customHeight="1" x14ac:dyDescent="0.5">
      <c r="A1" s="41"/>
      <c r="B1" s="41"/>
      <c r="C1" s="41"/>
      <c r="D1" s="41"/>
      <c r="E1" s="41"/>
      <c r="F1" s="41"/>
      <c r="G1" s="41"/>
      <c r="H1" s="41"/>
      <c r="I1" s="41"/>
      <c r="J1" s="41"/>
      <c r="K1" s="41"/>
    </row>
    <row r="2" spans="1:12" ht="15" customHeight="1" thickBot="1" x14ac:dyDescent="0.55000000000000004">
      <c r="A2" s="41"/>
      <c r="B2" s="41"/>
      <c r="C2" s="41"/>
      <c r="D2" s="41"/>
      <c r="E2" s="41"/>
      <c r="F2" s="41"/>
      <c r="G2" s="41"/>
      <c r="H2" s="41"/>
      <c r="I2" s="41"/>
      <c r="J2" s="41"/>
      <c r="K2" s="41"/>
    </row>
    <row r="3" spans="1:12" ht="15" customHeight="1" x14ac:dyDescent="0.5">
      <c r="A3" s="41"/>
      <c r="B3" s="208" t="str">
        <f>'Part I-Instuctions'!B3</f>
        <v>Duke OSW ARFI Submission Uptake Form_UPDATED 04.17.2025</v>
      </c>
      <c r="C3" s="61"/>
      <c r="D3" s="61"/>
      <c r="E3" s="61"/>
      <c r="F3" s="61"/>
      <c r="G3" s="61"/>
      <c r="H3" s="61"/>
      <c r="I3" s="61"/>
      <c r="J3" s="64"/>
      <c r="K3" s="41"/>
    </row>
    <row r="4" spans="1:12" ht="15" customHeight="1" x14ac:dyDescent="0.5">
      <c r="A4" s="41"/>
      <c r="B4" s="96"/>
      <c r="C4" s="44"/>
      <c r="D4" s="44"/>
      <c r="E4" s="44"/>
      <c r="F4" s="44"/>
      <c r="G4" s="44"/>
      <c r="H4" s="44"/>
      <c r="I4" s="44"/>
      <c r="J4" s="66"/>
      <c r="K4" s="41"/>
    </row>
    <row r="5" spans="1:12" ht="14.25" customHeight="1" x14ac:dyDescent="0.55000000000000004">
      <c r="A5" s="41"/>
      <c r="B5" s="551" t="s">
        <v>162</v>
      </c>
      <c r="C5" s="599"/>
      <c r="D5" s="599"/>
      <c r="E5" s="599"/>
      <c r="F5" s="599"/>
      <c r="G5" s="599"/>
      <c r="H5" s="599"/>
      <c r="I5" s="599"/>
      <c r="J5" s="646"/>
      <c r="K5" s="41"/>
    </row>
    <row r="6" spans="1:12" ht="14.25" customHeight="1" x14ac:dyDescent="0.55000000000000004">
      <c r="A6" s="41"/>
      <c r="B6" s="551" t="s">
        <v>163</v>
      </c>
      <c r="C6" s="599"/>
      <c r="D6" s="599"/>
      <c r="E6" s="599"/>
      <c r="F6" s="599"/>
      <c r="G6" s="599"/>
      <c r="H6" s="599"/>
      <c r="I6" s="599"/>
      <c r="J6" s="646"/>
      <c r="K6" s="41"/>
    </row>
    <row r="7" spans="1:12" ht="14.25" customHeight="1" x14ac:dyDescent="0.5">
      <c r="A7" s="41"/>
      <c r="B7" s="92"/>
      <c r="C7" s="44"/>
      <c r="D7" s="93"/>
      <c r="E7" s="93"/>
      <c r="F7" s="93"/>
      <c r="G7" s="93"/>
      <c r="H7" s="44"/>
      <c r="I7" s="44"/>
      <c r="J7" s="66"/>
      <c r="K7" s="41"/>
    </row>
    <row r="8" spans="1:12" ht="14.25" customHeight="1" x14ac:dyDescent="0.5">
      <c r="A8" s="41"/>
      <c r="B8" s="92"/>
      <c r="C8" s="44"/>
      <c r="D8" s="93"/>
      <c r="E8" s="93"/>
      <c r="F8" s="93"/>
      <c r="G8" s="93"/>
      <c r="H8" s="44"/>
      <c r="I8" s="44"/>
      <c r="J8" s="66"/>
      <c r="K8" s="41"/>
    </row>
    <row r="9" spans="1:12" ht="14.25" customHeight="1" x14ac:dyDescent="0.5">
      <c r="A9" s="41"/>
      <c r="B9" s="92"/>
      <c r="C9" s="44"/>
      <c r="D9" s="93"/>
      <c r="E9" s="93"/>
      <c r="F9" s="93"/>
      <c r="G9" s="93"/>
      <c r="H9" s="44"/>
      <c r="I9" s="44"/>
      <c r="J9" s="66"/>
      <c r="K9" s="41"/>
    </row>
    <row r="10" spans="1:12" ht="14.25" customHeight="1" x14ac:dyDescent="0.5">
      <c r="A10" s="41"/>
      <c r="B10" s="92"/>
      <c r="C10" s="44"/>
      <c r="D10" s="93"/>
      <c r="E10" s="93"/>
      <c r="F10" s="93"/>
      <c r="G10" s="93"/>
      <c r="H10" s="44"/>
      <c r="I10" s="44"/>
      <c r="J10" s="66"/>
      <c r="K10" s="41"/>
    </row>
    <row r="11" spans="1:12" ht="14.25" customHeight="1" x14ac:dyDescent="0.5">
      <c r="A11" s="41"/>
      <c r="B11" s="92"/>
      <c r="C11" s="44"/>
      <c r="D11" s="93"/>
      <c r="E11" s="93"/>
      <c r="F11" s="93"/>
      <c r="G11" s="93"/>
      <c r="H11" s="44"/>
      <c r="I11" s="44"/>
      <c r="J11" s="66"/>
      <c r="K11" s="41"/>
    </row>
    <row r="12" spans="1:12" ht="15.75" x14ac:dyDescent="0.5">
      <c r="A12" s="41"/>
      <c r="B12" s="65"/>
      <c r="C12" s="44"/>
      <c r="D12" s="44"/>
      <c r="E12" s="649" t="s">
        <v>379</v>
      </c>
      <c r="F12" s="649"/>
      <c r="G12" s="650" t="s">
        <v>380</v>
      </c>
      <c r="H12" s="650"/>
      <c r="I12" s="512" t="s">
        <v>441</v>
      </c>
      <c r="J12" s="66"/>
      <c r="K12" s="41"/>
    </row>
    <row r="13" spans="1:12" ht="33" customHeight="1" thickBot="1" x14ac:dyDescent="0.55000000000000004">
      <c r="A13" s="41"/>
      <c r="B13" s="139"/>
      <c r="C13" s="443" t="s">
        <v>164</v>
      </c>
      <c r="D13" s="443" t="s">
        <v>165</v>
      </c>
      <c r="E13" s="444" t="s">
        <v>313</v>
      </c>
      <c r="F13" s="444" t="s">
        <v>371</v>
      </c>
      <c r="G13" s="452" t="s">
        <v>313</v>
      </c>
      <c r="H13" s="452" t="s">
        <v>371</v>
      </c>
      <c r="I13" s="513" t="s">
        <v>81</v>
      </c>
      <c r="J13" s="138"/>
      <c r="K13" s="41"/>
      <c r="L13" s="55"/>
    </row>
    <row r="14" spans="1:12" ht="14.25" customHeight="1" x14ac:dyDescent="0.5">
      <c r="A14" s="41"/>
      <c r="B14" s="139"/>
      <c r="C14" s="647" t="s">
        <v>0</v>
      </c>
      <c r="D14" s="144" t="s">
        <v>166</v>
      </c>
      <c r="E14" s="144"/>
      <c r="F14" s="153" t="s">
        <v>167</v>
      </c>
      <c r="G14" s="144"/>
      <c r="H14" s="153" t="s">
        <v>167</v>
      </c>
      <c r="I14" s="149"/>
      <c r="J14" s="138"/>
      <c r="K14" s="41"/>
    </row>
    <row r="15" spans="1:12" ht="14.25" customHeight="1" x14ac:dyDescent="0.5">
      <c r="A15" s="41"/>
      <c r="B15" s="139"/>
      <c r="C15" s="647"/>
      <c r="D15" s="145" t="s">
        <v>168</v>
      </c>
      <c r="E15" s="145"/>
      <c r="F15" s="146" t="s">
        <v>167</v>
      </c>
      <c r="G15" s="145"/>
      <c r="H15" s="146" t="s">
        <v>167</v>
      </c>
      <c r="I15" s="149"/>
      <c r="J15" s="138"/>
      <c r="K15" s="41"/>
    </row>
    <row r="16" spans="1:12" ht="14.25" customHeight="1" x14ac:dyDescent="0.5">
      <c r="A16" s="41"/>
      <c r="B16" s="139"/>
      <c r="C16" s="647"/>
      <c r="D16" s="145" t="s">
        <v>169</v>
      </c>
      <c r="E16" s="145"/>
      <c r="F16" s="146" t="s">
        <v>167</v>
      </c>
      <c r="G16" s="145"/>
      <c r="H16" s="146" t="s">
        <v>167</v>
      </c>
      <c r="I16" s="149"/>
      <c r="J16" s="138"/>
      <c r="K16" s="41"/>
    </row>
    <row r="17" spans="1:11" ht="14.25" customHeight="1" x14ac:dyDescent="0.5">
      <c r="A17" s="41"/>
      <c r="B17" s="139"/>
      <c r="C17" s="647"/>
      <c r="D17" s="145" t="s">
        <v>170</v>
      </c>
      <c r="E17" s="145"/>
      <c r="F17" s="146" t="s">
        <v>167</v>
      </c>
      <c r="G17" s="145"/>
      <c r="H17" s="146" t="s">
        <v>167</v>
      </c>
      <c r="I17" s="149"/>
      <c r="J17" s="138"/>
      <c r="K17" s="41"/>
    </row>
    <row r="18" spans="1:11" ht="14.25" customHeight="1" x14ac:dyDescent="0.5">
      <c r="A18" s="41"/>
      <c r="B18" s="139"/>
      <c r="C18" s="647"/>
      <c r="D18" s="145" t="s">
        <v>171</v>
      </c>
      <c r="E18" s="145"/>
      <c r="F18" s="146" t="s">
        <v>167</v>
      </c>
      <c r="G18" s="145"/>
      <c r="H18" s="146" t="s">
        <v>167</v>
      </c>
      <c r="I18" s="149"/>
      <c r="J18" s="138"/>
      <c r="K18" s="41"/>
    </row>
    <row r="19" spans="1:11" ht="14.25" customHeight="1" x14ac:dyDescent="0.5">
      <c r="A19" s="41"/>
      <c r="B19" s="139"/>
      <c r="C19" s="647"/>
      <c r="D19" s="145" t="s">
        <v>172</v>
      </c>
      <c r="E19" s="145"/>
      <c r="F19" s="146" t="s">
        <v>167</v>
      </c>
      <c r="G19" s="145"/>
      <c r="H19" s="146" t="s">
        <v>167</v>
      </c>
      <c r="I19" s="149"/>
      <c r="J19" s="138"/>
      <c r="K19" s="41"/>
    </row>
    <row r="20" spans="1:11" ht="14.25" customHeight="1" x14ac:dyDescent="0.5">
      <c r="A20" s="41"/>
      <c r="B20" s="139"/>
      <c r="C20" s="647"/>
      <c r="D20" s="145" t="s">
        <v>173</v>
      </c>
      <c r="E20" s="145"/>
      <c r="F20" s="146" t="s">
        <v>167</v>
      </c>
      <c r="G20" s="145"/>
      <c r="H20" s="146" t="s">
        <v>167</v>
      </c>
      <c r="I20" s="149"/>
      <c r="J20" s="138"/>
      <c r="K20" s="41"/>
    </row>
    <row r="21" spans="1:11" ht="14.25" customHeight="1" x14ac:dyDescent="0.5">
      <c r="A21" s="41"/>
      <c r="B21" s="139"/>
      <c r="C21" s="647"/>
      <c r="D21" s="145" t="s">
        <v>174</v>
      </c>
      <c r="E21" s="145"/>
      <c r="F21" s="146" t="s">
        <v>167</v>
      </c>
      <c r="G21" s="145"/>
      <c r="H21" s="146" t="s">
        <v>167</v>
      </c>
      <c r="I21" s="149"/>
      <c r="J21" s="138"/>
      <c r="K21" s="41"/>
    </row>
    <row r="22" spans="1:11" ht="14.25" customHeight="1" x14ac:dyDescent="0.5">
      <c r="A22" s="41"/>
      <c r="B22" s="139"/>
      <c r="C22" s="647"/>
      <c r="D22" s="145" t="s">
        <v>175</v>
      </c>
      <c r="E22" s="145"/>
      <c r="F22" s="146" t="s">
        <v>167</v>
      </c>
      <c r="G22" s="145"/>
      <c r="H22" s="146" t="s">
        <v>167</v>
      </c>
      <c r="I22" s="149"/>
      <c r="J22" s="138"/>
      <c r="K22" s="56"/>
    </row>
    <row r="23" spans="1:11" ht="14.25" customHeight="1" x14ac:dyDescent="0.5">
      <c r="A23" s="41"/>
      <c r="B23" s="139"/>
      <c r="C23" s="647"/>
      <c r="D23" s="147" t="s">
        <v>176</v>
      </c>
      <c r="E23" s="147"/>
      <c r="F23" s="146" t="s">
        <v>167</v>
      </c>
      <c r="G23" s="147"/>
      <c r="H23" s="146" t="s">
        <v>167</v>
      </c>
      <c r="I23" s="149"/>
      <c r="J23" s="138"/>
      <c r="K23" s="41"/>
    </row>
    <row r="24" spans="1:11" ht="14.25" customHeight="1" x14ac:dyDescent="0.5">
      <c r="A24" s="41"/>
      <c r="B24" s="139"/>
      <c r="C24" s="647"/>
      <c r="D24" s="445"/>
      <c r="E24" s="445"/>
      <c r="F24" s="446" t="s">
        <v>167</v>
      </c>
      <c r="G24" s="445"/>
      <c r="H24" s="446" t="s">
        <v>167</v>
      </c>
      <c r="I24" s="446"/>
      <c r="J24" s="138"/>
      <c r="K24" s="41"/>
    </row>
    <row r="25" spans="1:11" ht="14.25" customHeight="1" x14ac:dyDescent="0.5">
      <c r="A25" s="41"/>
      <c r="B25" s="139"/>
      <c r="C25" s="647"/>
      <c r="D25" s="150" t="s">
        <v>177</v>
      </c>
      <c r="E25" s="150"/>
      <c r="F25" s="149" t="s">
        <v>167</v>
      </c>
      <c r="G25" s="150"/>
      <c r="H25" s="149" t="s">
        <v>167</v>
      </c>
      <c r="I25" s="149"/>
      <c r="J25" s="138"/>
      <c r="K25" s="41"/>
    </row>
    <row r="26" spans="1:11" ht="14.25" customHeight="1" x14ac:dyDescent="0.5">
      <c r="A26" s="41"/>
      <c r="B26" s="139"/>
      <c r="C26" s="647"/>
      <c r="D26" s="145" t="s">
        <v>178</v>
      </c>
      <c r="E26" s="145"/>
      <c r="F26" s="146" t="s">
        <v>167</v>
      </c>
      <c r="G26" s="145"/>
      <c r="H26" s="146" t="s">
        <v>167</v>
      </c>
      <c r="I26" s="149"/>
      <c r="J26" s="138"/>
      <c r="K26" s="41"/>
    </row>
    <row r="27" spans="1:11" ht="14.25" customHeight="1" x14ac:dyDescent="0.5">
      <c r="A27" s="41"/>
      <c r="B27" s="139"/>
      <c r="C27" s="647"/>
      <c r="D27" s="145" t="s">
        <v>179</v>
      </c>
      <c r="E27" s="145"/>
      <c r="F27" s="146" t="s">
        <v>167</v>
      </c>
      <c r="G27" s="145"/>
      <c r="H27" s="146" t="s">
        <v>167</v>
      </c>
      <c r="I27" s="149"/>
      <c r="J27" s="138"/>
      <c r="K27" s="41"/>
    </row>
    <row r="28" spans="1:11" ht="14.25" customHeight="1" x14ac:dyDescent="0.5">
      <c r="A28" s="41"/>
      <c r="B28" s="139"/>
      <c r="C28" s="647"/>
      <c r="D28" s="145" t="s">
        <v>180</v>
      </c>
      <c r="E28" s="145"/>
      <c r="F28" s="146" t="s">
        <v>167</v>
      </c>
      <c r="G28" s="145"/>
      <c r="H28" s="146" t="s">
        <v>167</v>
      </c>
      <c r="I28" s="149"/>
      <c r="J28" s="138"/>
      <c r="K28" s="41"/>
    </row>
    <row r="29" spans="1:11" ht="14.25" customHeight="1" x14ac:dyDescent="0.5">
      <c r="A29" s="41"/>
      <c r="B29" s="139"/>
      <c r="C29" s="647"/>
      <c r="D29" s="145" t="s">
        <v>181</v>
      </c>
      <c r="E29" s="145"/>
      <c r="F29" s="146" t="s">
        <v>167</v>
      </c>
      <c r="G29" s="145"/>
      <c r="H29" s="146" t="s">
        <v>167</v>
      </c>
      <c r="I29" s="149"/>
      <c r="J29" s="138"/>
      <c r="K29" s="41"/>
    </row>
    <row r="30" spans="1:11" ht="14.25" customHeight="1" x14ac:dyDescent="0.5">
      <c r="A30" s="41"/>
      <c r="B30" s="139"/>
      <c r="C30" s="647"/>
      <c r="D30" s="147" t="s">
        <v>182</v>
      </c>
      <c r="E30" s="147"/>
      <c r="F30" s="146" t="s">
        <v>167</v>
      </c>
      <c r="G30" s="147"/>
      <c r="H30" s="146" t="s">
        <v>167</v>
      </c>
      <c r="I30" s="149"/>
      <c r="J30" s="138"/>
      <c r="K30" s="41"/>
    </row>
    <row r="31" spans="1:11" ht="14.25" customHeight="1" x14ac:dyDescent="0.5">
      <c r="A31" s="41"/>
      <c r="B31" s="139"/>
      <c r="C31" s="647"/>
      <c r="D31" s="145" t="s">
        <v>183</v>
      </c>
      <c r="E31" s="145"/>
      <c r="F31" s="146" t="s">
        <v>167</v>
      </c>
      <c r="G31" s="145"/>
      <c r="H31" s="146" t="s">
        <v>167</v>
      </c>
      <c r="I31" s="149"/>
      <c r="J31" s="138"/>
      <c r="K31" s="41"/>
    </row>
    <row r="32" spans="1:11" ht="14.25" customHeight="1" x14ac:dyDescent="0.5">
      <c r="A32" s="41"/>
      <c r="B32" s="139"/>
      <c r="C32" s="151"/>
      <c r="D32" s="149"/>
      <c r="E32" s="149"/>
      <c r="F32" s="149"/>
      <c r="G32" s="149"/>
      <c r="H32" s="149"/>
      <c r="I32" s="149"/>
      <c r="J32" s="138"/>
      <c r="K32" s="41"/>
    </row>
    <row r="33" spans="1:12" ht="14.25" customHeight="1" x14ac:dyDescent="0.5">
      <c r="A33" s="41"/>
      <c r="B33" s="471" t="str">
        <f>'Part I-Instuctions'!B3</f>
        <v>Duke OSW ARFI Submission Uptake Form_UPDATED 04.17.2025</v>
      </c>
      <c r="C33" s="151"/>
      <c r="D33" s="149"/>
      <c r="E33" s="149"/>
      <c r="F33" s="149"/>
      <c r="G33" s="149"/>
      <c r="H33" s="149"/>
      <c r="I33" s="149"/>
      <c r="J33" s="138"/>
      <c r="K33" s="41"/>
    </row>
    <row r="34" spans="1:12" ht="14.25" customHeight="1" x14ac:dyDescent="0.5">
      <c r="A34" s="41"/>
      <c r="B34" s="139"/>
      <c r="C34" s="151"/>
      <c r="D34" s="149"/>
      <c r="E34" s="649" t="s">
        <v>379</v>
      </c>
      <c r="F34" s="649"/>
      <c r="G34" s="650" t="s">
        <v>380</v>
      </c>
      <c r="H34" s="650"/>
      <c r="I34" s="512" t="s">
        <v>441</v>
      </c>
      <c r="J34" s="138"/>
      <c r="K34" s="41"/>
    </row>
    <row r="35" spans="1:12" ht="33" customHeight="1" thickBot="1" x14ac:dyDescent="0.55000000000000004">
      <c r="A35" s="41"/>
      <c r="B35" s="139"/>
      <c r="C35" s="443" t="s">
        <v>164</v>
      </c>
      <c r="D35" s="443" t="s">
        <v>165</v>
      </c>
      <c r="E35" s="444" t="s">
        <v>313</v>
      </c>
      <c r="F35" s="444" t="s">
        <v>371</v>
      </c>
      <c r="G35" s="452" t="s">
        <v>313</v>
      </c>
      <c r="H35" s="452" t="s">
        <v>371</v>
      </c>
      <c r="I35" s="513" t="s">
        <v>81</v>
      </c>
      <c r="J35" s="138"/>
      <c r="K35" s="41"/>
    </row>
    <row r="36" spans="1:12" ht="14.25" customHeight="1" x14ac:dyDescent="0.5">
      <c r="A36" s="41"/>
      <c r="B36" s="139"/>
      <c r="C36" s="647" t="s">
        <v>184</v>
      </c>
      <c r="D36" s="144" t="s">
        <v>185</v>
      </c>
      <c r="E36" s="144"/>
      <c r="F36" s="153" t="s">
        <v>167</v>
      </c>
      <c r="G36" s="144"/>
      <c r="H36" s="153" t="s">
        <v>167</v>
      </c>
      <c r="I36" s="149"/>
      <c r="J36" s="138"/>
      <c r="K36" s="41"/>
    </row>
    <row r="37" spans="1:12" ht="14.25" customHeight="1" x14ac:dyDescent="0.5">
      <c r="A37" s="41"/>
      <c r="B37" s="139"/>
      <c r="C37" s="647"/>
      <c r="D37" s="147" t="s">
        <v>186</v>
      </c>
      <c r="E37" s="147"/>
      <c r="F37" s="146" t="s">
        <v>167</v>
      </c>
      <c r="G37" s="147"/>
      <c r="H37" s="146" t="s">
        <v>167</v>
      </c>
      <c r="I37" s="149"/>
      <c r="J37" s="138"/>
      <c r="K37" s="41"/>
    </row>
    <row r="38" spans="1:12" ht="14.25" customHeight="1" x14ac:dyDescent="0.5">
      <c r="A38" s="41"/>
      <c r="B38" s="139"/>
      <c r="C38" s="647"/>
      <c r="D38" s="145" t="s">
        <v>187</v>
      </c>
      <c r="E38" s="145"/>
      <c r="F38" s="146" t="s">
        <v>167</v>
      </c>
      <c r="G38" s="145"/>
      <c r="H38" s="146" t="s">
        <v>167</v>
      </c>
      <c r="I38" s="149"/>
      <c r="J38" s="138"/>
      <c r="K38" s="41"/>
    </row>
    <row r="39" spans="1:12" ht="14.25" customHeight="1" x14ac:dyDescent="0.5">
      <c r="A39" s="41"/>
      <c r="B39" s="139"/>
      <c r="C39" s="647"/>
      <c r="D39" s="145" t="s">
        <v>188</v>
      </c>
      <c r="E39" s="145"/>
      <c r="F39" s="146" t="s">
        <v>167</v>
      </c>
      <c r="G39" s="145"/>
      <c r="H39" s="146" t="s">
        <v>167</v>
      </c>
      <c r="I39" s="149"/>
      <c r="J39" s="138"/>
      <c r="K39" s="41"/>
    </row>
    <row r="40" spans="1:12" ht="14.25" customHeight="1" x14ac:dyDescent="0.5">
      <c r="A40" s="41"/>
      <c r="B40" s="139"/>
      <c r="C40" s="647"/>
      <c r="D40" s="145" t="s">
        <v>189</v>
      </c>
      <c r="E40" s="145"/>
      <c r="F40" s="146" t="s">
        <v>167</v>
      </c>
      <c r="G40" s="145"/>
      <c r="H40" s="146" t="s">
        <v>167</v>
      </c>
      <c r="I40" s="149"/>
      <c r="J40" s="138"/>
      <c r="K40" s="41"/>
    </row>
    <row r="41" spans="1:12" ht="14.25" customHeight="1" x14ac:dyDescent="0.5">
      <c r="A41" s="41"/>
      <c r="B41" s="139"/>
      <c r="C41" s="647"/>
      <c r="D41" s="445"/>
      <c r="E41" s="445"/>
      <c r="F41" s="446"/>
      <c r="G41" s="445"/>
      <c r="H41" s="446"/>
      <c r="I41" s="446"/>
      <c r="J41" s="138"/>
      <c r="K41" s="41"/>
    </row>
    <row r="42" spans="1:12" ht="14.25" customHeight="1" x14ac:dyDescent="0.5">
      <c r="A42" s="41"/>
      <c r="B42" s="139"/>
      <c r="C42" s="647"/>
      <c r="D42" s="145" t="s">
        <v>190</v>
      </c>
      <c r="E42" s="145"/>
      <c r="F42" s="146"/>
      <c r="G42" s="145"/>
      <c r="H42" s="146"/>
      <c r="I42" s="149"/>
      <c r="J42" s="138"/>
      <c r="K42" s="41"/>
    </row>
    <row r="43" spans="1:12" ht="14.25" customHeight="1" x14ac:dyDescent="0.5">
      <c r="A43" s="41"/>
      <c r="B43" s="139"/>
      <c r="C43" s="647"/>
      <c r="D43" s="145" t="s">
        <v>191</v>
      </c>
      <c r="E43" s="145"/>
      <c r="F43" s="146"/>
      <c r="G43" s="145"/>
      <c r="H43" s="146"/>
      <c r="I43" s="149"/>
      <c r="J43" s="138"/>
      <c r="K43" s="41"/>
    </row>
    <row r="44" spans="1:12" ht="14.25" customHeight="1" x14ac:dyDescent="0.5">
      <c r="A44" s="41"/>
      <c r="B44" s="139"/>
      <c r="C44" s="647"/>
      <c r="D44" s="145" t="s">
        <v>192</v>
      </c>
      <c r="E44" s="145"/>
      <c r="F44" s="146"/>
      <c r="G44" s="145"/>
      <c r="H44" s="146"/>
      <c r="I44" s="149"/>
      <c r="J44" s="138"/>
      <c r="K44" s="41"/>
    </row>
    <row r="45" spans="1:12" ht="14.25" customHeight="1" x14ac:dyDescent="0.5">
      <c r="A45" s="41"/>
      <c r="B45" s="139"/>
      <c r="C45" s="647"/>
      <c r="D45" s="145" t="s">
        <v>193</v>
      </c>
      <c r="E45" s="145"/>
      <c r="F45" s="146"/>
      <c r="G45" s="145"/>
      <c r="H45" s="146"/>
      <c r="I45" s="149"/>
      <c r="J45" s="138"/>
      <c r="K45" s="41"/>
      <c r="L45" s="59"/>
    </row>
    <row r="46" spans="1:12" ht="14.25" customHeight="1" x14ac:dyDescent="0.5">
      <c r="A46" s="41"/>
      <c r="B46" s="139"/>
      <c r="C46" s="647"/>
      <c r="D46" s="145" t="s">
        <v>194</v>
      </c>
      <c r="E46" s="145"/>
      <c r="F46" s="146"/>
      <c r="G46" s="145"/>
      <c r="H46" s="146"/>
      <c r="I46" s="149"/>
      <c r="J46" s="138"/>
      <c r="K46" s="41"/>
    </row>
    <row r="47" spans="1:12" ht="14.25" customHeight="1" x14ac:dyDescent="0.5">
      <c r="A47" s="41"/>
      <c r="B47" s="139"/>
      <c r="C47" s="647"/>
      <c r="D47" s="145" t="s">
        <v>195</v>
      </c>
      <c r="E47" s="145"/>
      <c r="F47" s="146"/>
      <c r="G47" s="145"/>
      <c r="H47" s="146"/>
      <c r="I47" s="149"/>
      <c r="J47" s="138"/>
      <c r="K47" s="41"/>
    </row>
    <row r="48" spans="1:12" ht="14.25" customHeight="1" x14ac:dyDescent="0.5">
      <c r="A48" s="41"/>
      <c r="B48" s="139"/>
      <c r="C48" s="647"/>
      <c r="D48" s="145" t="s">
        <v>196</v>
      </c>
      <c r="E48" s="145"/>
      <c r="F48" s="146"/>
      <c r="G48" s="145"/>
      <c r="H48" s="146"/>
      <c r="I48" s="149"/>
      <c r="J48" s="138"/>
      <c r="K48" s="41"/>
      <c r="L48" s="59"/>
    </row>
    <row r="49" spans="1:12" ht="14.25" customHeight="1" x14ac:dyDescent="0.5">
      <c r="A49" s="41"/>
      <c r="B49" s="139"/>
      <c r="C49" s="647"/>
      <c r="D49" s="445"/>
      <c r="E49" s="445"/>
      <c r="F49" s="446"/>
      <c r="G49" s="445"/>
      <c r="H49" s="446"/>
      <c r="I49" s="446"/>
      <c r="J49" s="138"/>
      <c r="K49" s="41"/>
    </row>
    <row r="50" spans="1:12" ht="14.25" customHeight="1" x14ac:dyDescent="0.5">
      <c r="A50" s="41"/>
      <c r="B50" s="139"/>
      <c r="C50" s="647"/>
      <c r="D50" s="145" t="s">
        <v>197</v>
      </c>
      <c r="E50" s="145"/>
      <c r="F50" s="146"/>
      <c r="G50" s="145"/>
      <c r="H50" s="146"/>
      <c r="I50" s="149"/>
      <c r="J50" s="138"/>
      <c r="K50" s="41"/>
    </row>
    <row r="51" spans="1:12" ht="14.25" customHeight="1" x14ac:dyDescent="0.5">
      <c r="A51" s="41"/>
      <c r="B51" s="139"/>
      <c r="C51" s="647"/>
      <c r="D51" s="145" t="s">
        <v>198</v>
      </c>
      <c r="E51" s="145"/>
      <c r="F51" s="146"/>
      <c r="G51" s="145"/>
      <c r="H51" s="146"/>
      <c r="I51" s="149"/>
      <c r="J51" s="138"/>
      <c r="K51" s="41"/>
      <c r="L51" s="59"/>
    </row>
    <row r="52" spans="1:12" ht="14.25" customHeight="1" x14ac:dyDescent="0.5">
      <c r="A52" s="41"/>
      <c r="B52" s="139"/>
      <c r="C52" s="647"/>
      <c r="D52" s="145" t="s">
        <v>199</v>
      </c>
      <c r="E52" s="145"/>
      <c r="F52" s="146"/>
      <c r="G52" s="145"/>
      <c r="H52" s="146"/>
      <c r="I52" s="149"/>
      <c r="J52" s="138"/>
      <c r="K52" s="41"/>
    </row>
    <row r="53" spans="1:12" ht="14.25" customHeight="1" x14ac:dyDescent="0.5">
      <c r="A53" s="41"/>
      <c r="B53" s="139"/>
      <c r="C53" s="647"/>
      <c r="D53" s="145" t="s">
        <v>200</v>
      </c>
      <c r="E53" s="145"/>
      <c r="F53" s="146"/>
      <c r="G53" s="145"/>
      <c r="H53" s="146"/>
      <c r="I53" s="149"/>
      <c r="J53" s="138"/>
      <c r="K53" s="41"/>
      <c r="L53" s="59"/>
    </row>
    <row r="54" spans="1:12" ht="14.25" customHeight="1" x14ac:dyDescent="0.5">
      <c r="A54" s="41"/>
      <c r="B54" s="139"/>
      <c r="C54" s="647"/>
      <c r="D54" s="145" t="s">
        <v>201</v>
      </c>
      <c r="E54" s="145"/>
      <c r="F54" s="146"/>
      <c r="G54" s="145"/>
      <c r="H54" s="146"/>
      <c r="I54" s="149"/>
      <c r="J54" s="138"/>
      <c r="K54" s="41"/>
    </row>
    <row r="55" spans="1:12" ht="14.25" customHeight="1" x14ac:dyDescent="0.5">
      <c r="A55" s="41"/>
      <c r="B55" s="139"/>
      <c r="C55" s="647"/>
      <c r="D55" s="445"/>
      <c r="E55" s="445"/>
      <c r="F55" s="446"/>
      <c r="G55" s="445"/>
      <c r="H55" s="446"/>
      <c r="I55" s="446"/>
      <c r="J55" s="138"/>
      <c r="K55" s="41"/>
    </row>
    <row r="56" spans="1:12" ht="14.25" customHeight="1" x14ac:dyDescent="0.5">
      <c r="A56" s="41"/>
      <c r="B56" s="139"/>
      <c r="C56" s="647"/>
      <c r="D56" s="145" t="s">
        <v>202</v>
      </c>
      <c r="E56" s="145"/>
      <c r="F56" s="146"/>
      <c r="G56" s="145"/>
      <c r="H56" s="146"/>
      <c r="I56" s="149"/>
      <c r="J56" s="138"/>
      <c r="K56" s="41"/>
    </row>
    <row r="57" spans="1:12" ht="14.25" customHeight="1" x14ac:dyDescent="0.5">
      <c r="A57" s="41"/>
      <c r="B57" s="139"/>
      <c r="C57" s="647"/>
      <c r="D57" s="145" t="s">
        <v>203</v>
      </c>
      <c r="E57" s="145"/>
      <c r="F57" s="146"/>
      <c r="G57" s="145"/>
      <c r="H57" s="146"/>
      <c r="I57" s="149"/>
      <c r="J57" s="138"/>
      <c r="K57" s="41"/>
      <c r="L57" s="59"/>
    </row>
    <row r="58" spans="1:12" ht="14.25" customHeight="1" x14ac:dyDescent="0.5">
      <c r="A58" s="41"/>
      <c r="B58" s="139"/>
      <c r="C58" s="647"/>
      <c r="D58" s="145" t="s">
        <v>204</v>
      </c>
      <c r="E58" s="145"/>
      <c r="F58" s="146"/>
      <c r="G58" s="145"/>
      <c r="H58" s="146"/>
      <c r="I58" s="149"/>
      <c r="J58" s="138"/>
      <c r="K58" s="41"/>
    </row>
    <row r="59" spans="1:12" ht="14.25" customHeight="1" x14ac:dyDescent="0.5">
      <c r="A59" s="41"/>
      <c r="B59" s="139"/>
      <c r="C59" s="647"/>
      <c r="D59" s="147" t="s">
        <v>205</v>
      </c>
      <c r="E59" s="147"/>
      <c r="F59" s="146" t="s">
        <v>167</v>
      </c>
      <c r="G59" s="147"/>
      <c r="H59" s="146" t="s">
        <v>167</v>
      </c>
      <c r="I59" s="149"/>
      <c r="J59" s="138"/>
      <c r="K59" s="41"/>
      <c r="L59" s="59"/>
    </row>
    <row r="60" spans="1:12" ht="14.25" customHeight="1" x14ac:dyDescent="0.5">
      <c r="A60" s="41"/>
      <c r="B60" s="139"/>
      <c r="C60" s="647"/>
      <c r="D60" s="147" t="s">
        <v>206</v>
      </c>
      <c r="E60" s="147"/>
      <c r="F60" s="146" t="s">
        <v>167</v>
      </c>
      <c r="G60" s="147"/>
      <c r="H60" s="146" t="s">
        <v>167</v>
      </c>
      <c r="I60" s="149"/>
      <c r="J60" s="138"/>
      <c r="K60" s="41"/>
    </row>
    <row r="61" spans="1:12" ht="14.25" customHeight="1" x14ac:dyDescent="0.5">
      <c r="A61" s="41"/>
      <c r="B61" s="139"/>
      <c r="C61" s="647"/>
      <c r="D61" s="445"/>
      <c r="E61" s="445"/>
      <c r="F61" s="446"/>
      <c r="G61" s="445"/>
      <c r="H61" s="446"/>
      <c r="I61" s="446"/>
      <c r="J61" s="138"/>
      <c r="K61" s="41"/>
    </row>
    <row r="62" spans="1:12" ht="14.25" customHeight="1" x14ac:dyDescent="0.5">
      <c r="A62" s="41"/>
      <c r="B62" s="139"/>
      <c r="C62" s="647"/>
      <c r="D62" s="145" t="s">
        <v>207</v>
      </c>
      <c r="E62" s="145"/>
      <c r="F62" s="146"/>
      <c r="G62" s="145"/>
      <c r="H62" s="146"/>
      <c r="I62" s="149"/>
      <c r="J62" s="138"/>
      <c r="K62" s="41"/>
      <c r="L62" s="59"/>
    </row>
    <row r="63" spans="1:12" ht="14.25" customHeight="1" x14ac:dyDescent="0.5">
      <c r="A63" s="41"/>
      <c r="B63" s="139"/>
      <c r="C63" s="647"/>
      <c r="D63" s="145" t="s">
        <v>208</v>
      </c>
      <c r="E63" s="145"/>
      <c r="F63" s="146"/>
      <c r="G63" s="145"/>
      <c r="H63" s="146"/>
      <c r="I63" s="149"/>
      <c r="J63" s="138"/>
      <c r="K63" s="41"/>
      <c r="L63" s="59"/>
    </row>
    <row r="64" spans="1:12" ht="14.25" customHeight="1" x14ac:dyDescent="0.5">
      <c r="A64" s="41"/>
      <c r="B64" s="139"/>
      <c r="C64" s="647"/>
      <c r="D64" s="147" t="s">
        <v>209</v>
      </c>
      <c r="E64" s="147"/>
      <c r="F64" s="146" t="s">
        <v>167</v>
      </c>
      <c r="G64" s="147"/>
      <c r="H64" s="146" t="s">
        <v>167</v>
      </c>
      <c r="I64" s="149"/>
      <c r="J64" s="138"/>
      <c r="K64" s="41"/>
      <c r="L64" s="59"/>
    </row>
    <row r="65" spans="1:12" ht="14.25" customHeight="1" x14ac:dyDescent="0.5">
      <c r="A65" s="41"/>
      <c r="B65" s="139"/>
      <c r="C65" s="647"/>
      <c r="D65" s="147" t="s">
        <v>210</v>
      </c>
      <c r="E65" s="147"/>
      <c r="F65" s="146" t="s">
        <v>167</v>
      </c>
      <c r="G65" s="147"/>
      <c r="H65" s="146" t="s">
        <v>167</v>
      </c>
      <c r="I65" s="149"/>
      <c r="J65" s="138"/>
      <c r="K65" s="41"/>
    </row>
    <row r="66" spans="1:12" ht="14.25" customHeight="1" x14ac:dyDescent="0.5">
      <c r="A66" s="41"/>
      <c r="B66" s="139"/>
      <c r="C66" s="647"/>
      <c r="D66" s="147" t="s">
        <v>211</v>
      </c>
      <c r="E66" s="147"/>
      <c r="F66" s="146" t="s">
        <v>167</v>
      </c>
      <c r="G66" s="147"/>
      <c r="H66" s="146" t="s">
        <v>167</v>
      </c>
      <c r="I66" s="149"/>
      <c r="J66" s="138"/>
      <c r="K66" s="41"/>
      <c r="L66" s="59"/>
    </row>
    <row r="67" spans="1:12" ht="14.25" customHeight="1" x14ac:dyDescent="0.5">
      <c r="A67" s="41"/>
      <c r="B67" s="139"/>
      <c r="C67" s="647"/>
      <c r="D67" s="147" t="s">
        <v>212</v>
      </c>
      <c r="E67" s="147"/>
      <c r="F67" s="146" t="s">
        <v>167</v>
      </c>
      <c r="G67" s="147"/>
      <c r="H67" s="146" t="s">
        <v>167</v>
      </c>
      <c r="I67" s="149"/>
      <c r="J67" s="138"/>
      <c r="K67" s="41"/>
    </row>
    <row r="68" spans="1:12" ht="14.25" customHeight="1" x14ac:dyDescent="0.5">
      <c r="A68" s="41"/>
      <c r="B68" s="139"/>
      <c r="C68" s="647"/>
      <c r="D68" s="147" t="s">
        <v>213</v>
      </c>
      <c r="E68" s="147"/>
      <c r="F68" s="146"/>
      <c r="G68" s="147"/>
      <c r="H68" s="146"/>
      <c r="I68" s="149"/>
      <c r="J68" s="138"/>
      <c r="K68" s="41"/>
    </row>
    <row r="69" spans="1:12" ht="14.25" customHeight="1" x14ac:dyDescent="0.5">
      <c r="A69" s="41"/>
      <c r="B69" s="139"/>
      <c r="C69" s="647"/>
      <c r="D69" s="445"/>
      <c r="E69" s="445"/>
      <c r="F69" s="446"/>
      <c r="G69" s="445"/>
      <c r="H69" s="446"/>
      <c r="I69" s="446"/>
      <c r="J69" s="138"/>
      <c r="K69" s="41"/>
    </row>
    <row r="70" spans="1:12" ht="14.25" customHeight="1" x14ac:dyDescent="0.5">
      <c r="A70" s="41"/>
      <c r="B70" s="139"/>
      <c r="C70" s="647"/>
      <c r="D70" s="147" t="s">
        <v>214</v>
      </c>
      <c r="E70" s="147"/>
      <c r="F70" s="146"/>
      <c r="G70" s="147"/>
      <c r="H70" s="146"/>
      <c r="I70" s="149"/>
      <c r="J70" s="138"/>
      <c r="K70" s="41"/>
    </row>
    <row r="71" spans="1:12" ht="14.25" customHeight="1" x14ac:dyDescent="0.5">
      <c r="A71" s="41"/>
      <c r="B71" s="139"/>
      <c r="C71" s="647"/>
      <c r="D71" s="147" t="s">
        <v>215</v>
      </c>
      <c r="E71" s="147"/>
      <c r="F71" s="146"/>
      <c r="G71" s="147"/>
      <c r="H71" s="146"/>
      <c r="I71" s="149"/>
      <c r="J71" s="138"/>
      <c r="K71" s="41"/>
    </row>
    <row r="72" spans="1:12" ht="14.25" customHeight="1" x14ac:dyDescent="0.5">
      <c r="A72" s="41"/>
      <c r="B72" s="139"/>
      <c r="C72" s="647"/>
      <c r="D72" s="147" t="s">
        <v>216</v>
      </c>
      <c r="E72" s="147"/>
      <c r="F72" s="146"/>
      <c r="G72" s="147"/>
      <c r="H72" s="146"/>
      <c r="I72" s="149"/>
      <c r="J72" s="138"/>
      <c r="K72" s="41"/>
      <c r="L72" s="59"/>
    </row>
    <row r="73" spans="1:12" ht="14.25" customHeight="1" x14ac:dyDescent="0.5">
      <c r="A73" s="41"/>
      <c r="B73" s="139"/>
      <c r="C73" s="647"/>
      <c r="D73" s="147" t="s">
        <v>217</v>
      </c>
      <c r="E73" s="147"/>
      <c r="F73" s="146"/>
      <c r="G73" s="147"/>
      <c r="H73" s="146"/>
      <c r="I73" s="149"/>
      <c r="J73" s="138"/>
      <c r="K73" s="41"/>
    </row>
    <row r="74" spans="1:12" ht="14.25" customHeight="1" x14ac:dyDescent="0.5">
      <c r="A74" s="41"/>
      <c r="B74" s="139"/>
      <c r="C74" s="647"/>
      <c r="D74" s="147" t="s">
        <v>218</v>
      </c>
      <c r="E74" s="147"/>
      <c r="F74" s="146"/>
      <c r="G74" s="147"/>
      <c r="H74" s="146"/>
      <c r="I74" s="149"/>
      <c r="J74" s="138"/>
      <c r="K74" s="41"/>
      <c r="L74" s="59"/>
    </row>
    <row r="75" spans="1:12" ht="14.25" customHeight="1" x14ac:dyDescent="0.5">
      <c r="A75" s="41"/>
      <c r="B75" s="139"/>
      <c r="C75" s="647"/>
      <c r="D75" s="147" t="s">
        <v>219</v>
      </c>
      <c r="E75" s="147"/>
      <c r="F75" s="146"/>
      <c r="G75" s="147"/>
      <c r="H75" s="146"/>
      <c r="I75" s="149"/>
      <c r="J75" s="138"/>
      <c r="K75" s="41"/>
    </row>
    <row r="76" spans="1:12" ht="14.25" customHeight="1" x14ac:dyDescent="0.5">
      <c r="A76" s="41"/>
      <c r="B76" s="139"/>
      <c r="C76" s="647"/>
      <c r="D76" s="445"/>
      <c r="E76" s="445"/>
      <c r="F76" s="446"/>
      <c r="G76" s="445"/>
      <c r="H76" s="446"/>
      <c r="I76" s="446"/>
      <c r="J76" s="138"/>
      <c r="K76" s="41"/>
    </row>
    <row r="77" spans="1:12" ht="14.25" customHeight="1" x14ac:dyDescent="0.5">
      <c r="A77" s="41"/>
      <c r="B77" s="139"/>
      <c r="C77" s="647"/>
      <c r="D77" s="147" t="s">
        <v>220</v>
      </c>
      <c r="E77" s="147"/>
      <c r="F77" s="146"/>
      <c r="G77" s="147"/>
      <c r="H77" s="146"/>
      <c r="I77" s="149"/>
      <c r="J77" s="138"/>
      <c r="K77" s="41"/>
    </row>
    <row r="78" spans="1:12" ht="14.25" customHeight="1" x14ac:dyDescent="0.5">
      <c r="A78" s="41"/>
      <c r="B78" s="139"/>
      <c r="C78" s="647"/>
      <c r="D78" s="147" t="s">
        <v>221</v>
      </c>
      <c r="E78" s="147"/>
      <c r="F78" s="146" t="s">
        <v>167</v>
      </c>
      <c r="G78" s="147"/>
      <c r="H78" s="146" t="s">
        <v>167</v>
      </c>
      <c r="I78" s="149"/>
      <c r="J78" s="138"/>
      <c r="K78" s="41"/>
      <c r="L78" s="59"/>
    </row>
    <row r="79" spans="1:12" ht="14.25" customHeight="1" x14ac:dyDescent="0.5">
      <c r="A79" s="41"/>
      <c r="B79" s="139"/>
      <c r="C79" s="647"/>
      <c r="D79" s="145" t="s">
        <v>222</v>
      </c>
      <c r="E79" s="145"/>
      <c r="F79" s="146" t="s">
        <v>167</v>
      </c>
      <c r="G79" s="145"/>
      <c r="H79" s="146" t="s">
        <v>167</v>
      </c>
      <c r="I79" s="149"/>
      <c r="J79" s="138"/>
      <c r="K79" s="41"/>
    </row>
    <row r="80" spans="1:12" ht="14.25" customHeight="1" x14ac:dyDescent="0.5">
      <c r="A80" s="41"/>
      <c r="B80" s="139"/>
      <c r="C80" s="647"/>
      <c r="D80" s="145" t="s">
        <v>223</v>
      </c>
      <c r="E80" s="145"/>
      <c r="F80" s="146" t="s">
        <v>167</v>
      </c>
      <c r="G80" s="145"/>
      <c r="H80" s="146" t="s">
        <v>167</v>
      </c>
      <c r="I80" s="149"/>
      <c r="J80" s="138"/>
      <c r="K80" s="41"/>
      <c r="L80" s="59"/>
    </row>
    <row r="81" spans="1:12" ht="14.25" customHeight="1" x14ac:dyDescent="0.5">
      <c r="A81" s="41"/>
      <c r="B81" s="139"/>
      <c r="C81" s="647"/>
      <c r="D81" s="145" t="s">
        <v>224</v>
      </c>
      <c r="E81" s="145"/>
      <c r="F81" s="146" t="s">
        <v>167</v>
      </c>
      <c r="G81" s="145"/>
      <c r="H81" s="146" t="s">
        <v>167</v>
      </c>
      <c r="I81" s="149"/>
      <c r="J81" s="138"/>
      <c r="K81" s="41"/>
    </row>
    <row r="82" spans="1:12" ht="14.25" customHeight="1" x14ac:dyDescent="0.5">
      <c r="A82" s="41"/>
      <c r="B82" s="139"/>
      <c r="C82" s="647"/>
      <c r="D82" s="145" t="s">
        <v>225</v>
      </c>
      <c r="E82" s="145"/>
      <c r="F82" s="146"/>
      <c r="G82" s="145"/>
      <c r="H82" s="146"/>
      <c r="I82" s="149"/>
      <c r="J82" s="138"/>
      <c r="K82" s="41"/>
    </row>
    <row r="83" spans="1:12" ht="14.25" customHeight="1" x14ac:dyDescent="0.5">
      <c r="A83" s="41"/>
      <c r="B83" s="139"/>
      <c r="C83" s="647"/>
      <c r="D83" s="145" t="s">
        <v>226</v>
      </c>
      <c r="E83" s="145"/>
      <c r="F83" s="146"/>
      <c r="G83" s="145"/>
      <c r="H83" s="146"/>
      <c r="I83" s="149"/>
      <c r="J83" s="138"/>
      <c r="K83" s="41"/>
    </row>
    <row r="84" spans="1:12" ht="14.25" customHeight="1" x14ac:dyDescent="0.5">
      <c r="A84" s="41"/>
      <c r="B84" s="139"/>
      <c r="C84" s="151"/>
      <c r="D84" s="149"/>
      <c r="E84" s="149"/>
      <c r="F84" s="149"/>
      <c r="G84" s="149"/>
      <c r="H84" s="149"/>
      <c r="I84" s="149"/>
      <c r="J84" s="138"/>
      <c r="K84" s="41"/>
    </row>
    <row r="85" spans="1:12" ht="14.25" customHeight="1" x14ac:dyDescent="0.5">
      <c r="A85" s="41"/>
      <c r="B85" s="471" t="str">
        <f>'Part I-Instuctions'!B3</f>
        <v>Duke OSW ARFI Submission Uptake Form_UPDATED 04.17.2025</v>
      </c>
      <c r="C85" s="151"/>
      <c r="D85" s="149"/>
      <c r="E85" s="149"/>
      <c r="F85" s="149"/>
      <c r="G85" s="149"/>
      <c r="H85" s="149"/>
      <c r="I85" s="149"/>
      <c r="J85" s="138"/>
      <c r="K85" s="41"/>
    </row>
    <row r="86" spans="1:12" ht="14.25" customHeight="1" x14ac:dyDescent="0.5">
      <c r="A86" s="41"/>
      <c r="B86" s="139"/>
      <c r="C86" s="151"/>
      <c r="D86" s="149"/>
      <c r="E86" s="149"/>
      <c r="F86" s="149"/>
      <c r="G86" s="149"/>
      <c r="H86" s="149"/>
      <c r="I86" s="149"/>
      <c r="J86" s="138"/>
      <c r="K86" s="41"/>
    </row>
    <row r="87" spans="1:12" ht="14.25" customHeight="1" x14ac:dyDescent="0.5">
      <c r="A87" s="41"/>
      <c r="B87" s="139"/>
      <c r="C87" s="151"/>
      <c r="D87" s="149"/>
      <c r="E87" s="649" t="s">
        <v>379</v>
      </c>
      <c r="F87" s="649"/>
      <c r="G87" s="650" t="s">
        <v>380</v>
      </c>
      <c r="H87" s="650"/>
      <c r="I87" s="512" t="s">
        <v>441</v>
      </c>
      <c r="J87" s="138"/>
      <c r="K87" s="41"/>
    </row>
    <row r="88" spans="1:12" ht="33" customHeight="1" thickBot="1" x14ac:dyDescent="0.55000000000000004">
      <c r="A88" s="41"/>
      <c r="B88" s="139"/>
      <c r="C88" s="443" t="s">
        <v>164</v>
      </c>
      <c r="D88" s="443" t="s">
        <v>165</v>
      </c>
      <c r="E88" s="444" t="s">
        <v>313</v>
      </c>
      <c r="F88" s="444" t="s">
        <v>371</v>
      </c>
      <c r="G88" s="452" t="s">
        <v>313</v>
      </c>
      <c r="H88" s="452" t="s">
        <v>371</v>
      </c>
      <c r="I88" s="513" t="s">
        <v>81</v>
      </c>
      <c r="J88" s="138"/>
      <c r="K88" s="41"/>
    </row>
    <row r="89" spans="1:12" ht="14.25" customHeight="1" x14ac:dyDescent="0.5">
      <c r="A89" s="41"/>
      <c r="B89" s="139"/>
      <c r="C89" s="151" t="s">
        <v>227</v>
      </c>
      <c r="D89" s="152" t="s">
        <v>228</v>
      </c>
      <c r="E89" s="152"/>
      <c r="F89" s="153" t="s">
        <v>167</v>
      </c>
      <c r="G89" s="152"/>
      <c r="H89" s="153"/>
      <c r="I89" s="149"/>
      <c r="J89" s="138"/>
      <c r="K89" s="41"/>
      <c r="L89" s="59"/>
    </row>
    <row r="90" spans="1:12" ht="14.25" customHeight="1" x14ac:dyDescent="0.5">
      <c r="A90" s="41"/>
      <c r="B90" s="139"/>
      <c r="C90" s="151"/>
      <c r="D90" s="147" t="s">
        <v>229</v>
      </c>
      <c r="E90" s="147"/>
      <c r="F90" s="146"/>
      <c r="G90" s="147"/>
      <c r="H90" s="146"/>
      <c r="I90" s="149"/>
      <c r="J90" s="138"/>
      <c r="K90" s="41"/>
      <c r="L90" s="59"/>
    </row>
    <row r="91" spans="1:12" ht="14.25" customHeight="1" x14ac:dyDescent="0.5">
      <c r="A91" s="41"/>
      <c r="B91" s="139"/>
      <c r="C91" s="151"/>
      <c r="D91" s="445"/>
      <c r="E91" s="445"/>
      <c r="F91" s="446"/>
      <c r="G91" s="445"/>
      <c r="H91" s="446"/>
      <c r="I91" s="446"/>
      <c r="J91" s="138"/>
      <c r="K91" s="41"/>
    </row>
    <row r="92" spans="1:12" ht="14.25" customHeight="1" x14ac:dyDescent="0.5">
      <c r="A92" s="41"/>
      <c r="B92" s="139"/>
      <c r="C92" s="151"/>
      <c r="D92" s="147" t="s">
        <v>230</v>
      </c>
      <c r="E92" s="147"/>
      <c r="F92" s="146"/>
      <c r="G92" s="147"/>
      <c r="H92" s="146"/>
      <c r="I92" s="149"/>
      <c r="J92" s="138"/>
      <c r="K92" s="41"/>
      <c r="L92" s="59"/>
    </row>
    <row r="93" spans="1:12" ht="14.25" customHeight="1" x14ac:dyDescent="0.5">
      <c r="A93" s="41"/>
      <c r="B93" s="139"/>
      <c r="C93" s="151"/>
      <c r="D93" s="147" t="s">
        <v>231</v>
      </c>
      <c r="E93" s="147"/>
      <c r="F93" s="146"/>
      <c r="G93" s="147"/>
      <c r="H93" s="146"/>
      <c r="I93" s="149"/>
      <c r="J93" s="138"/>
      <c r="K93" s="41"/>
    </row>
    <row r="94" spans="1:12" ht="14.25" customHeight="1" x14ac:dyDescent="0.5">
      <c r="A94" s="41"/>
      <c r="B94" s="139"/>
      <c r="C94" s="151"/>
      <c r="D94" s="147" t="s">
        <v>232</v>
      </c>
      <c r="E94" s="147"/>
      <c r="F94" s="146"/>
      <c r="G94" s="147"/>
      <c r="H94" s="146"/>
      <c r="I94" s="149"/>
      <c r="J94" s="138"/>
      <c r="K94" s="41"/>
      <c r="L94" s="59"/>
    </row>
    <row r="95" spans="1:12" ht="14.25" customHeight="1" x14ac:dyDescent="0.5">
      <c r="A95" s="41"/>
      <c r="B95" s="139"/>
      <c r="C95" s="151"/>
      <c r="D95" s="147" t="s">
        <v>233</v>
      </c>
      <c r="E95" s="147"/>
      <c r="F95" s="146" t="s">
        <v>167</v>
      </c>
      <c r="G95" s="147"/>
      <c r="H95" s="146" t="s">
        <v>167</v>
      </c>
      <c r="I95" s="149"/>
      <c r="J95" s="138"/>
      <c r="K95" s="41"/>
    </row>
    <row r="96" spans="1:12" ht="14.25" customHeight="1" x14ac:dyDescent="0.5">
      <c r="A96" s="41"/>
      <c r="B96" s="139"/>
      <c r="C96" s="151"/>
      <c r="D96" s="147" t="s">
        <v>234</v>
      </c>
      <c r="E96" s="147"/>
      <c r="F96" s="146" t="s">
        <v>167</v>
      </c>
      <c r="G96" s="147"/>
      <c r="H96" s="146" t="s">
        <v>167</v>
      </c>
      <c r="I96" s="149"/>
      <c r="J96" s="138"/>
      <c r="K96" s="41"/>
    </row>
    <row r="97" spans="1:11" ht="14.25" customHeight="1" x14ac:dyDescent="0.5">
      <c r="A97" s="41"/>
      <c r="B97" s="139"/>
      <c r="C97" s="151"/>
      <c r="D97" s="147" t="s">
        <v>235</v>
      </c>
      <c r="E97" s="147"/>
      <c r="F97" s="146" t="s">
        <v>167</v>
      </c>
      <c r="G97" s="147"/>
      <c r="H97" s="146" t="s">
        <v>167</v>
      </c>
      <c r="I97" s="149"/>
      <c r="J97" s="138"/>
      <c r="K97" s="41"/>
    </row>
    <row r="98" spans="1:11" ht="14.25" customHeight="1" x14ac:dyDescent="0.5">
      <c r="A98" s="41"/>
      <c r="B98" s="139"/>
      <c r="C98" s="151"/>
      <c r="D98" s="445"/>
      <c r="E98" s="445"/>
      <c r="F98" s="446"/>
      <c r="G98" s="445"/>
      <c r="H98" s="446"/>
      <c r="I98" s="446"/>
      <c r="J98" s="138"/>
      <c r="K98" s="41"/>
    </row>
    <row r="99" spans="1:11" ht="14.25" customHeight="1" x14ac:dyDescent="0.5">
      <c r="A99" s="41"/>
      <c r="B99" s="139"/>
      <c r="C99" s="151"/>
      <c r="D99" s="154" t="s">
        <v>236</v>
      </c>
      <c r="E99" s="154"/>
      <c r="F99" s="146"/>
      <c r="G99" s="154"/>
      <c r="H99" s="146"/>
      <c r="I99" s="149"/>
      <c r="J99" s="138"/>
      <c r="K99" s="41"/>
    </row>
    <row r="100" spans="1:11" ht="14.25" customHeight="1" x14ac:dyDescent="0.5">
      <c r="A100" s="41"/>
      <c r="B100" s="139"/>
      <c r="C100" s="151"/>
      <c r="D100" s="154" t="s">
        <v>237</v>
      </c>
      <c r="E100" s="154"/>
      <c r="F100" s="146"/>
      <c r="G100" s="154"/>
      <c r="H100" s="146"/>
      <c r="I100" s="149"/>
      <c r="J100" s="138"/>
      <c r="K100" s="41"/>
    </row>
    <row r="101" spans="1:11" ht="14.25" customHeight="1" x14ac:dyDescent="0.5">
      <c r="A101" s="41"/>
      <c r="B101" s="139"/>
      <c r="C101" s="151"/>
      <c r="D101" s="155" t="s">
        <v>238</v>
      </c>
      <c r="E101" s="155"/>
      <c r="F101" s="153"/>
      <c r="G101" s="155"/>
      <c r="H101" s="153"/>
      <c r="I101" s="149"/>
      <c r="J101" s="138"/>
      <c r="K101" s="41"/>
    </row>
    <row r="102" spans="1:11" ht="14.25" customHeight="1" x14ac:dyDescent="0.5">
      <c r="A102" s="41"/>
      <c r="B102" s="139"/>
      <c r="C102" s="151"/>
      <c r="D102" s="152" t="s">
        <v>239</v>
      </c>
      <c r="E102" s="152"/>
      <c r="F102" s="153"/>
      <c r="G102" s="152"/>
      <c r="H102" s="153"/>
      <c r="I102" s="149"/>
      <c r="J102" s="138"/>
      <c r="K102" s="41"/>
    </row>
    <row r="103" spans="1:11" ht="14.25" customHeight="1" x14ac:dyDescent="0.5">
      <c r="A103" s="41"/>
      <c r="B103" s="139"/>
      <c r="C103" s="151"/>
      <c r="D103" s="147" t="s">
        <v>240</v>
      </c>
      <c r="E103" s="147"/>
      <c r="F103" s="146"/>
      <c r="G103" s="147"/>
      <c r="H103" s="146"/>
      <c r="I103" s="149"/>
      <c r="J103" s="138"/>
      <c r="K103" s="41"/>
    </row>
    <row r="104" spans="1:11" ht="14.25" customHeight="1" x14ac:dyDescent="0.5">
      <c r="A104" s="41"/>
      <c r="B104" s="139"/>
      <c r="C104" s="151"/>
      <c r="D104" s="148"/>
      <c r="E104" s="148"/>
      <c r="F104" s="149"/>
      <c r="G104" s="148"/>
      <c r="H104" s="149"/>
      <c r="I104" s="149"/>
      <c r="J104" s="138"/>
      <c r="K104" s="41"/>
    </row>
    <row r="105" spans="1:11" ht="33" customHeight="1" x14ac:dyDescent="0.5">
      <c r="A105" s="41"/>
      <c r="B105" s="139"/>
      <c r="C105" s="443" t="s">
        <v>164</v>
      </c>
      <c r="D105" s="443" t="s">
        <v>165</v>
      </c>
      <c r="E105" s="444" t="s">
        <v>313</v>
      </c>
      <c r="F105" s="444" t="s">
        <v>371</v>
      </c>
      <c r="G105" s="452" t="s">
        <v>313</v>
      </c>
      <c r="H105" s="452" t="s">
        <v>371</v>
      </c>
      <c r="I105" s="513" t="s">
        <v>81</v>
      </c>
      <c r="J105" s="138"/>
      <c r="K105" s="41"/>
    </row>
    <row r="106" spans="1:11" ht="14.25" customHeight="1" x14ac:dyDescent="0.5">
      <c r="A106" s="41"/>
      <c r="B106" s="139"/>
      <c r="C106" s="151" t="s">
        <v>241</v>
      </c>
      <c r="D106" s="145" t="s">
        <v>242</v>
      </c>
      <c r="E106" s="144"/>
      <c r="F106" s="153"/>
      <c r="G106" s="144"/>
      <c r="H106" s="153"/>
      <c r="I106" s="149"/>
      <c r="J106" s="138"/>
      <c r="K106" s="41"/>
    </row>
    <row r="107" spans="1:11" ht="14.25" customHeight="1" x14ac:dyDescent="0.5">
      <c r="A107" s="41"/>
      <c r="B107" s="139"/>
      <c r="C107" s="151"/>
      <c r="D107" s="145" t="s">
        <v>243</v>
      </c>
      <c r="E107" s="145"/>
      <c r="F107" s="146"/>
      <c r="G107" s="145"/>
      <c r="H107" s="146"/>
      <c r="I107" s="149"/>
      <c r="J107" s="138"/>
      <c r="K107" s="41"/>
    </row>
    <row r="108" spans="1:11" ht="14.25" customHeight="1" x14ac:dyDescent="0.5">
      <c r="A108" s="41"/>
      <c r="B108" s="139"/>
      <c r="C108" s="151"/>
      <c r="D108" s="145" t="s">
        <v>244</v>
      </c>
      <c r="E108" s="145"/>
      <c r="F108" s="146"/>
      <c r="G108" s="145"/>
      <c r="H108" s="146"/>
      <c r="I108" s="149"/>
      <c r="J108" s="138"/>
      <c r="K108" s="41"/>
    </row>
    <row r="109" spans="1:11" ht="14.25" customHeight="1" x14ac:dyDescent="0.5">
      <c r="A109" s="41"/>
      <c r="B109" s="139"/>
      <c r="C109" s="151"/>
      <c r="D109" s="145" t="s">
        <v>245</v>
      </c>
      <c r="E109" s="145"/>
      <c r="F109" s="146"/>
      <c r="G109" s="145"/>
      <c r="H109" s="146"/>
      <c r="I109" s="149"/>
      <c r="J109" s="138"/>
      <c r="K109" s="41"/>
    </row>
    <row r="110" spans="1:11" ht="14.25" customHeight="1" x14ac:dyDescent="0.5">
      <c r="A110" s="41"/>
      <c r="B110" s="139"/>
      <c r="C110" s="151"/>
      <c r="D110" s="145" t="s">
        <v>246</v>
      </c>
      <c r="E110" s="145"/>
      <c r="F110" s="146"/>
      <c r="G110" s="145"/>
      <c r="H110" s="146"/>
      <c r="I110" s="149"/>
      <c r="J110" s="138"/>
      <c r="K110" s="41"/>
    </row>
    <row r="111" spans="1:11" ht="14.25" customHeight="1" x14ac:dyDescent="0.5">
      <c r="A111" s="41"/>
      <c r="B111" s="139"/>
      <c r="C111" s="151"/>
      <c r="D111" s="145" t="s">
        <v>247</v>
      </c>
      <c r="E111" s="145"/>
      <c r="F111" s="146"/>
      <c r="G111" s="145"/>
      <c r="H111" s="146"/>
      <c r="I111" s="149"/>
      <c r="J111" s="138"/>
      <c r="K111" s="41"/>
    </row>
    <row r="112" spans="1:11" ht="14.25" customHeight="1" x14ac:dyDescent="0.5">
      <c r="A112" s="41"/>
      <c r="B112" s="139"/>
      <c r="C112" s="151"/>
      <c r="D112" s="145" t="s">
        <v>248</v>
      </c>
      <c r="E112" s="156"/>
      <c r="F112" s="157"/>
      <c r="G112" s="156"/>
      <c r="H112" s="157"/>
      <c r="I112" s="149"/>
      <c r="J112" s="138"/>
      <c r="K112" s="41"/>
    </row>
    <row r="113" spans="1:31" ht="14.25" customHeight="1" x14ac:dyDescent="0.5">
      <c r="A113" s="41"/>
      <c r="B113" s="139"/>
      <c r="C113" s="151"/>
      <c r="D113" s="158" t="s">
        <v>249</v>
      </c>
      <c r="E113" s="158"/>
      <c r="F113" s="146"/>
      <c r="G113" s="158"/>
      <c r="H113" s="146"/>
      <c r="I113" s="149"/>
      <c r="J113" s="138"/>
      <c r="K113" s="41"/>
    </row>
    <row r="114" spans="1:31" ht="14.25" customHeight="1" x14ac:dyDescent="0.5">
      <c r="A114" s="41"/>
      <c r="B114" s="139"/>
      <c r="C114" s="151"/>
      <c r="D114" s="148"/>
      <c r="E114" s="148"/>
      <c r="F114" s="149"/>
      <c r="G114" s="148"/>
      <c r="H114" s="149"/>
      <c r="I114" s="149"/>
      <c r="J114" s="138"/>
      <c r="K114" s="41"/>
    </row>
    <row r="115" spans="1:31" ht="33" customHeight="1" thickBot="1" x14ac:dyDescent="0.55000000000000004">
      <c r="A115" s="41"/>
      <c r="B115" s="139"/>
      <c r="C115" s="443" t="s">
        <v>164</v>
      </c>
      <c r="D115" s="443" t="s">
        <v>165</v>
      </c>
      <c r="E115" s="448" t="s">
        <v>313</v>
      </c>
      <c r="F115" s="448" t="s">
        <v>371</v>
      </c>
      <c r="G115" s="452" t="s">
        <v>313</v>
      </c>
      <c r="H115" s="452" t="s">
        <v>371</v>
      </c>
      <c r="I115" s="513" t="s">
        <v>81</v>
      </c>
      <c r="J115" s="138"/>
      <c r="K115" s="41"/>
    </row>
    <row r="116" spans="1:31" s="57" customFormat="1" ht="14.25" customHeight="1" x14ac:dyDescent="0.5">
      <c r="A116" s="41"/>
      <c r="B116" s="139"/>
      <c r="C116" s="648" t="s">
        <v>250</v>
      </c>
      <c r="D116" s="447" t="s">
        <v>251</v>
      </c>
      <c r="E116" s="449"/>
      <c r="F116" s="450" t="s">
        <v>167</v>
      </c>
      <c r="G116" s="449"/>
      <c r="H116" s="450" t="s">
        <v>167</v>
      </c>
      <c r="I116" s="149"/>
      <c r="J116" s="138"/>
      <c r="K116" s="41"/>
      <c r="L116" s="40"/>
      <c r="M116" s="40"/>
      <c r="N116" s="40"/>
      <c r="O116" s="40"/>
      <c r="P116" s="40"/>
      <c r="Q116" s="40"/>
      <c r="R116" s="40"/>
      <c r="S116" s="40"/>
      <c r="T116" s="40"/>
      <c r="U116" s="40"/>
      <c r="V116" s="40"/>
      <c r="W116" s="40"/>
      <c r="X116" s="40"/>
      <c r="Y116" s="40"/>
      <c r="Z116" s="40"/>
      <c r="AA116" s="40"/>
      <c r="AB116" s="40"/>
      <c r="AC116" s="40"/>
      <c r="AD116" s="40"/>
      <c r="AE116" s="40"/>
    </row>
    <row r="117" spans="1:31" ht="14.25" customHeight="1" x14ac:dyDescent="0.5">
      <c r="A117" s="41"/>
      <c r="B117" s="139"/>
      <c r="C117" s="648"/>
      <c r="D117" s="154" t="s">
        <v>252</v>
      </c>
      <c r="E117" s="451"/>
      <c r="F117" s="450" t="s">
        <v>167</v>
      </c>
      <c r="G117" s="451"/>
      <c r="H117" s="450" t="s">
        <v>167</v>
      </c>
      <c r="I117" s="149"/>
      <c r="J117" s="138"/>
      <c r="K117" s="41"/>
    </row>
    <row r="118" spans="1:31" ht="14.25" customHeight="1" x14ac:dyDescent="0.5">
      <c r="A118" s="41"/>
      <c r="B118" s="139"/>
      <c r="C118" s="648"/>
      <c r="D118" s="154" t="s">
        <v>253</v>
      </c>
      <c r="E118" s="451"/>
      <c r="F118" s="450" t="s">
        <v>167</v>
      </c>
      <c r="G118" s="451"/>
      <c r="H118" s="450" t="s">
        <v>167</v>
      </c>
      <c r="I118" s="149"/>
      <c r="J118" s="138"/>
      <c r="K118" s="41"/>
    </row>
    <row r="119" spans="1:31" ht="14.25" customHeight="1" x14ac:dyDescent="0.5">
      <c r="A119" s="41"/>
      <c r="B119" s="139"/>
      <c r="C119" s="648"/>
      <c r="D119" s="159" t="s">
        <v>254</v>
      </c>
      <c r="E119" s="451"/>
      <c r="F119" s="450" t="s">
        <v>167</v>
      </c>
      <c r="G119" s="451"/>
      <c r="H119" s="450" t="s">
        <v>167</v>
      </c>
      <c r="I119" s="149"/>
      <c r="J119" s="138"/>
      <c r="K119" s="41"/>
    </row>
    <row r="120" spans="1:31" ht="14.25" customHeight="1" x14ac:dyDescent="0.5">
      <c r="A120" s="41"/>
      <c r="B120" s="139"/>
      <c r="C120" s="648"/>
      <c r="D120" s="154" t="s">
        <v>255</v>
      </c>
      <c r="E120" s="451"/>
      <c r="F120" s="450" t="s">
        <v>167</v>
      </c>
      <c r="G120" s="451"/>
      <c r="H120" s="450" t="s">
        <v>167</v>
      </c>
      <c r="I120" s="149"/>
      <c r="J120" s="138"/>
      <c r="K120" s="41"/>
    </row>
    <row r="121" spans="1:31" ht="14.25" customHeight="1" x14ac:dyDescent="0.5">
      <c r="A121" s="41"/>
      <c r="B121" s="139"/>
      <c r="C121" s="648"/>
      <c r="D121" s="155" t="s">
        <v>256</v>
      </c>
      <c r="E121" s="451"/>
      <c r="F121" s="450" t="s">
        <v>167</v>
      </c>
      <c r="G121" s="451"/>
      <c r="H121" s="450" t="s">
        <v>167</v>
      </c>
      <c r="I121" s="149"/>
      <c r="J121" s="138"/>
      <c r="K121" s="41"/>
      <c r="L121" s="59"/>
    </row>
    <row r="122" spans="1:31" ht="14.25" customHeight="1" x14ac:dyDescent="0.5">
      <c r="A122" s="41"/>
      <c r="B122" s="139"/>
      <c r="C122" s="648"/>
      <c r="D122" s="44"/>
      <c r="E122" s="44"/>
      <c r="F122" s="44"/>
      <c r="G122" s="44"/>
      <c r="H122" s="44"/>
      <c r="I122" s="44"/>
      <c r="J122" s="138"/>
      <c r="K122" s="41"/>
      <c r="L122" s="59"/>
    </row>
    <row r="123" spans="1:31" ht="14.25" customHeight="1" x14ac:dyDescent="0.5">
      <c r="A123" s="41"/>
      <c r="B123" s="139"/>
      <c r="C123" s="151"/>
      <c r="D123" s="149"/>
      <c r="E123" s="149"/>
      <c r="F123" s="149"/>
      <c r="G123" s="149"/>
      <c r="H123" s="149"/>
      <c r="I123" s="149"/>
      <c r="J123" s="138"/>
      <c r="K123" s="41"/>
    </row>
    <row r="124" spans="1:31" ht="33" customHeight="1" x14ac:dyDescent="0.5">
      <c r="A124" s="41"/>
      <c r="B124" s="139"/>
      <c r="C124" s="443" t="s">
        <v>164</v>
      </c>
      <c r="D124" s="443" t="s">
        <v>165</v>
      </c>
      <c r="E124" s="444" t="s">
        <v>313</v>
      </c>
      <c r="F124" s="444" t="s">
        <v>371</v>
      </c>
      <c r="G124" s="452" t="s">
        <v>313</v>
      </c>
      <c r="H124" s="452" t="s">
        <v>371</v>
      </c>
      <c r="I124" s="513" t="s">
        <v>81</v>
      </c>
      <c r="J124" s="138"/>
      <c r="K124" s="41"/>
    </row>
    <row r="125" spans="1:31" ht="14.25" customHeight="1" x14ac:dyDescent="0.5">
      <c r="A125" s="41"/>
      <c r="B125" s="139"/>
      <c r="C125" s="648" t="s">
        <v>257</v>
      </c>
      <c r="D125" s="144" t="s">
        <v>258</v>
      </c>
      <c r="E125" s="144"/>
      <c r="F125" s="153" t="s">
        <v>167</v>
      </c>
      <c r="G125" s="144"/>
      <c r="H125" s="153" t="s">
        <v>167</v>
      </c>
      <c r="I125" s="149"/>
      <c r="J125" s="138"/>
      <c r="K125" s="41"/>
      <c r="L125" s="59"/>
    </row>
    <row r="126" spans="1:31" ht="14.25" customHeight="1" x14ac:dyDescent="0.5">
      <c r="A126" s="41"/>
      <c r="B126" s="139"/>
      <c r="C126" s="648"/>
      <c r="D126" s="144" t="s">
        <v>259</v>
      </c>
      <c r="E126" s="144"/>
      <c r="F126" s="146" t="s">
        <v>167</v>
      </c>
      <c r="G126" s="144"/>
      <c r="H126" s="146" t="s">
        <v>167</v>
      </c>
      <c r="I126" s="149"/>
      <c r="J126" s="138"/>
      <c r="K126" s="41"/>
      <c r="L126" s="59"/>
    </row>
    <row r="127" spans="1:31" ht="14.25" customHeight="1" x14ac:dyDescent="0.5">
      <c r="A127" s="41"/>
      <c r="B127" s="139"/>
      <c r="C127" s="648"/>
      <c r="D127" s="145" t="s">
        <v>260</v>
      </c>
      <c r="E127" s="145"/>
      <c r="F127" s="146" t="s">
        <v>167</v>
      </c>
      <c r="G127" s="145"/>
      <c r="H127" s="146" t="s">
        <v>167</v>
      </c>
      <c r="I127" s="149"/>
      <c r="J127" s="138"/>
      <c r="K127" s="41"/>
    </row>
    <row r="128" spans="1:31" ht="14.25" customHeight="1" x14ac:dyDescent="0.5">
      <c r="A128" s="41"/>
      <c r="B128" s="139"/>
      <c r="C128" s="648"/>
      <c r="D128" s="145" t="s">
        <v>261</v>
      </c>
      <c r="E128" s="145"/>
      <c r="F128" s="146" t="s">
        <v>167</v>
      </c>
      <c r="G128" s="145"/>
      <c r="H128" s="146" t="s">
        <v>167</v>
      </c>
      <c r="I128" s="149"/>
      <c r="J128" s="138"/>
      <c r="K128" s="41"/>
    </row>
    <row r="129" spans="1:11" ht="14.25" customHeight="1" x14ac:dyDescent="0.5">
      <c r="A129" s="41"/>
      <c r="B129" s="139"/>
      <c r="C129" s="648"/>
      <c r="D129" s="147" t="s">
        <v>262</v>
      </c>
      <c r="E129" s="147"/>
      <c r="F129" s="146" t="s">
        <v>167</v>
      </c>
      <c r="G129" s="147"/>
      <c r="H129" s="146" t="s">
        <v>167</v>
      </c>
      <c r="I129" s="149"/>
      <c r="J129" s="138"/>
      <c r="K129" s="41"/>
    </row>
    <row r="130" spans="1:11" ht="15" customHeight="1" x14ac:dyDescent="0.5">
      <c r="A130" s="41"/>
      <c r="B130" s="65"/>
      <c r="C130" s="148"/>
      <c r="D130" s="148"/>
      <c r="E130" s="148"/>
      <c r="F130" s="148"/>
      <c r="G130" s="148"/>
      <c r="H130" s="148"/>
      <c r="I130" s="148"/>
      <c r="J130" s="66"/>
      <c r="K130" s="41"/>
    </row>
    <row r="131" spans="1:11" ht="15" customHeight="1" thickBot="1" x14ac:dyDescent="0.55000000000000004">
      <c r="A131" s="41"/>
      <c r="B131" s="67"/>
      <c r="C131" s="68"/>
      <c r="D131" s="68"/>
      <c r="E131" s="68"/>
      <c r="F131" s="68"/>
      <c r="G131" s="68"/>
      <c r="H131" s="68"/>
      <c r="I131" s="68"/>
      <c r="J131" s="69"/>
      <c r="K131" s="41"/>
    </row>
    <row r="132" spans="1:11" ht="15" customHeight="1" x14ac:dyDescent="0.5">
      <c r="A132" s="41"/>
      <c r="B132" s="41"/>
      <c r="C132" s="41"/>
      <c r="D132" s="41"/>
      <c r="E132" s="41"/>
      <c r="F132" s="41"/>
      <c r="G132" s="41"/>
      <c r="H132" s="41"/>
      <c r="I132" s="41"/>
      <c r="J132" s="41"/>
      <c r="K132" s="41"/>
    </row>
    <row r="133" spans="1:11" ht="15" customHeight="1" x14ac:dyDescent="0.5">
      <c r="A133" s="193"/>
      <c r="B133" s="41"/>
      <c r="C133" s="41"/>
      <c r="D133" s="41"/>
      <c r="E133" s="41"/>
      <c r="F133" s="41"/>
      <c r="G133" s="41"/>
      <c r="H133" s="41"/>
      <c r="I133" s="41"/>
      <c r="J133" s="41"/>
      <c r="K133" s="470" t="s">
        <v>5</v>
      </c>
    </row>
    <row r="134" spans="1:11" ht="15" hidden="1" customHeight="1" x14ac:dyDescent="0.5">
      <c r="A134" s="90"/>
    </row>
  </sheetData>
  <sheetProtection algorithmName="SHA-512" hashValue="y7UDCYF45ho0tAtocvkwn4BtmrQMg+ZMlzF+Au4Au9Pwnl3m+6snWZ+xm7tUWNn95esYaYjOU5IGFkI+h3j29A==" saltValue="x2/pEh+Cozw/QbP3R11law==" spinCount="100000" sheet="1" objects="1" scenarios="1"/>
  <protectedRanges>
    <protectedRange sqref="E14:I23 E26:I31 E36:I40 E42:I48 E50:I54 E56:I60 E62:I68 E70:I75 E77:I83 E89:I90 E92:I97 E99:I103 E106:I113 E116:I121 E125:I129" name="Range1"/>
  </protectedRanges>
  <mergeCells count="12">
    <mergeCell ref="B6:J6"/>
    <mergeCell ref="B5:J5"/>
    <mergeCell ref="C36:C83"/>
    <mergeCell ref="C116:C122"/>
    <mergeCell ref="C125:C129"/>
    <mergeCell ref="C14:C31"/>
    <mergeCell ref="E12:F12"/>
    <mergeCell ref="G12:H12"/>
    <mergeCell ref="E34:F34"/>
    <mergeCell ref="E87:F87"/>
    <mergeCell ref="G34:H34"/>
    <mergeCell ref="G87:H87"/>
  </mergeCells>
  <pageMargins left="0.7" right="0.7" top="0.75" bottom="0.75" header="0" footer="0"/>
  <pageSetup scale="54" orientation="landscape" r:id="rId1"/>
  <rowBreaks count="2" manualBreakCount="2">
    <brk id="32" max="9" man="1"/>
    <brk id="84" max="9" man="1"/>
  </rowBreaks>
  <colBreaks count="1" manualBreakCount="1">
    <brk id="1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5973D-D156-4CD3-9467-660D4B5A4350}">
  <sheetPr>
    <tabColor rgb="FFFFFF00"/>
  </sheetPr>
  <dimension ref="A1:AD91"/>
  <sheetViews>
    <sheetView zoomScale="120" zoomScaleNormal="120" zoomScaleSheetLayoutView="57" workbookViewId="0">
      <selection activeCell="E67" sqref="E67"/>
    </sheetView>
  </sheetViews>
  <sheetFormatPr defaultColWidth="0" defaultRowHeight="15" customHeight="1" zeroHeight="1" x14ac:dyDescent="0.5"/>
  <cols>
    <col min="1" max="1" width="5.73046875" style="59" customWidth="1"/>
    <col min="2" max="2" width="8.73046875" style="59" customWidth="1"/>
    <col min="3" max="4" width="15.86328125" style="59" customWidth="1"/>
    <col min="5" max="9" width="24" style="59" customWidth="1"/>
    <col min="10" max="10" width="14.59765625" style="59" customWidth="1"/>
    <col min="11" max="11" width="18.265625" style="59" customWidth="1"/>
    <col min="12" max="13" width="15.73046875" style="59" customWidth="1"/>
    <col min="14" max="14" width="18.73046875" style="59" customWidth="1"/>
    <col min="15" max="15" width="9.1328125" style="59" customWidth="1"/>
    <col min="16" max="16" width="5.73046875" style="59" customWidth="1"/>
    <col min="17" max="30" width="8.73046875" style="59" hidden="1" customWidth="1"/>
    <col min="31" max="16384" width="14.3984375" style="59" hidden="1"/>
  </cols>
  <sheetData>
    <row r="1" spans="1:16" ht="15" customHeight="1" x14ac:dyDescent="0.5">
      <c r="A1" s="104"/>
      <c r="B1" s="104"/>
      <c r="C1" s="104"/>
      <c r="D1" s="104"/>
      <c r="E1" s="104"/>
      <c r="F1" s="104"/>
      <c r="G1" s="104"/>
      <c r="H1" s="104"/>
      <c r="I1" s="104"/>
      <c r="J1" s="104"/>
      <c r="K1" s="104"/>
      <c r="L1" s="104"/>
      <c r="M1" s="104"/>
      <c r="N1" s="104"/>
      <c r="O1" s="104"/>
      <c r="P1" s="104"/>
    </row>
    <row r="2" spans="1:16" ht="15" customHeight="1" thickBot="1" x14ac:dyDescent="0.55000000000000004">
      <c r="A2" s="104"/>
      <c r="B2" s="104"/>
      <c r="C2" s="104"/>
      <c r="D2" s="104"/>
      <c r="E2" s="104"/>
      <c r="F2" s="104"/>
      <c r="G2" s="104"/>
      <c r="H2" s="104"/>
      <c r="I2" s="104"/>
      <c r="J2" s="104"/>
      <c r="K2" s="104"/>
      <c r="L2" s="104"/>
      <c r="M2" s="104"/>
      <c r="N2" s="104"/>
      <c r="O2" s="104"/>
      <c r="P2" s="104"/>
    </row>
    <row r="3" spans="1:16" ht="15" customHeight="1" x14ac:dyDescent="0.5">
      <c r="A3" s="104"/>
      <c r="B3" s="207" t="str">
        <f>'Part I-Instuctions'!B3</f>
        <v>Duke OSW ARFI Submission Uptake Form_UPDATED 04.17.2025</v>
      </c>
      <c r="C3" s="105"/>
      <c r="D3" s="105"/>
      <c r="E3" s="105"/>
      <c r="F3" s="105"/>
      <c r="G3" s="105"/>
      <c r="H3" s="105"/>
      <c r="I3" s="105"/>
      <c r="J3" s="105"/>
      <c r="K3" s="105"/>
      <c r="L3" s="105"/>
      <c r="M3" s="105"/>
      <c r="N3" s="105"/>
      <c r="O3" s="106" t="s">
        <v>75</v>
      </c>
      <c r="P3" s="104"/>
    </row>
    <row r="4" spans="1:16" ht="15" customHeight="1" x14ac:dyDescent="0.5">
      <c r="A4" s="104" t="s">
        <v>75</v>
      </c>
      <c r="B4" s="107" t="s">
        <v>75</v>
      </c>
      <c r="C4" s="108"/>
      <c r="D4" s="108"/>
      <c r="E4" s="108"/>
      <c r="F4" s="108"/>
      <c r="G4" s="108"/>
      <c r="H4" s="108"/>
      <c r="I4" s="108"/>
      <c r="J4" s="108"/>
      <c r="K4" s="108"/>
      <c r="L4" s="108"/>
      <c r="M4" s="108"/>
      <c r="N4" s="108"/>
      <c r="O4" s="109"/>
      <c r="P4" s="104"/>
    </row>
    <row r="5" spans="1:16" ht="14.25" customHeight="1" x14ac:dyDescent="0.55000000000000004">
      <c r="A5" s="104"/>
      <c r="B5" s="599" t="s">
        <v>263</v>
      </c>
      <c r="C5" s="615"/>
      <c r="D5" s="615"/>
      <c r="E5" s="615"/>
      <c r="F5" s="615"/>
      <c r="G5" s="615"/>
      <c r="H5" s="615"/>
      <c r="I5" s="615"/>
      <c r="J5" s="615"/>
      <c r="K5" s="615"/>
      <c r="L5" s="615"/>
      <c r="M5" s="615"/>
      <c r="N5" s="615"/>
      <c r="O5" s="653"/>
      <c r="P5" s="104"/>
    </row>
    <row r="6" spans="1:16" ht="14.25" customHeight="1" x14ac:dyDescent="0.55000000000000004">
      <c r="A6" s="104"/>
      <c r="B6" s="599" t="s">
        <v>264</v>
      </c>
      <c r="C6" s="615"/>
      <c r="D6" s="615"/>
      <c r="E6" s="615"/>
      <c r="F6" s="615"/>
      <c r="G6" s="615"/>
      <c r="H6" s="615"/>
      <c r="I6" s="615"/>
      <c r="J6" s="615"/>
      <c r="K6" s="615"/>
      <c r="L6" s="615"/>
      <c r="M6" s="615"/>
      <c r="N6" s="615"/>
      <c r="O6" s="653"/>
      <c r="P6" s="104"/>
    </row>
    <row r="7" spans="1:16" ht="14.25" customHeight="1" x14ac:dyDescent="0.5">
      <c r="A7" s="104"/>
      <c r="B7" s="110"/>
      <c r="C7" s="108"/>
      <c r="D7" s="108"/>
      <c r="E7" s="108"/>
      <c r="F7" s="108"/>
      <c r="G7" s="108"/>
      <c r="H7" s="108"/>
      <c r="I7" s="108"/>
      <c r="J7" s="108"/>
      <c r="K7" s="108"/>
      <c r="L7" s="108"/>
      <c r="M7" s="108"/>
      <c r="N7" s="108"/>
      <c r="O7" s="109"/>
      <c r="P7" s="104"/>
    </row>
    <row r="8" spans="1:16" ht="14.25" customHeight="1" x14ac:dyDescent="0.5">
      <c r="A8" s="104"/>
      <c r="B8" s="110"/>
      <c r="C8" s="108"/>
      <c r="D8" s="108"/>
      <c r="E8" s="108"/>
      <c r="F8" s="108"/>
      <c r="G8" s="108"/>
      <c r="H8" s="108"/>
      <c r="I8" s="108"/>
      <c r="J8" s="108"/>
      <c r="K8" s="108"/>
      <c r="L8" s="108"/>
      <c r="M8" s="108"/>
      <c r="N8" s="108"/>
      <c r="O8" s="109"/>
      <c r="P8" s="104"/>
    </row>
    <row r="9" spans="1:16" ht="14.25" customHeight="1" x14ac:dyDescent="0.5">
      <c r="A9" s="104"/>
      <c r="B9" s="110"/>
      <c r="C9" s="108"/>
      <c r="D9" s="108"/>
      <c r="E9" s="108"/>
      <c r="F9" s="108"/>
      <c r="G9" s="108"/>
      <c r="H9" s="108"/>
      <c r="I9" s="108"/>
      <c r="J9" s="108"/>
      <c r="K9" s="108"/>
      <c r="L9" s="108"/>
      <c r="M9" s="108"/>
      <c r="N9" s="108"/>
      <c r="O9" s="109"/>
      <c r="P9" s="104"/>
    </row>
    <row r="10" spans="1:16" ht="14.25" customHeight="1" x14ac:dyDescent="0.5">
      <c r="A10" s="104"/>
      <c r="B10" s="110"/>
      <c r="C10" s="108"/>
      <c r="D10" s="108"/>
      <c r="E10" s="108"/>
      <c r="F10" s="108"/>
      <c r="G10" s="108"/>
      <c r="H10" s="108"/>
      <c r="I10" s="108"/>
      <c r="J10" s="108"/>
      <c r="K10" s="108"/>
      <c r="L10" s="108"/>
      <c r="M10" s="108"/>
      <c r="N10" s="108"/>
      <c r="O10" s="109"/>
      <c r="P10" s="104"/>
    </row>
    <row r="11" spans="1:16" ht="14.25" customHeight="1" x14ac:dyDescent="0.5">
      <c r="A11" s="104"/>
      <c r="B11" s="110"/>
      <c r="C11" s="108"/>
      <c r="D11" s="108"/>
      <c r="E11" s="108"/>
      <c r="F11" s="108"/>
      <c r="G11" s="108"/>
      <c r="H11" s="108"/>
      <c r="I11" s="108"/>
      <c r="J11" s="108"/>
      <c r="K11" s="108"/>
      <c r="L11" s="108"/>
      <c r="M11" s="108"/>
      <c r="N11" s="108"/>
      <c r="O11" s="109"/>
      <c r="P11" s="104"/>
    </row>
    <row r="12" spans="1:16" ht="14.25" customHeight="1" x14ac:dyDescent="0.5">
      <c r="A12" s="104"/>
      <c r="B12" s="110"/>
      <c r="C12" s="617" t="s">
        <v>379</v>
      </c>
      <c r="D12" s="617"/>
      <c r="E12" s="617"/>
      <c r="F12" s="617"/>
      <c r="G12" s="617"/>
      <c r="H12" s="617"/>
      <c r="I12" s="617"/>
      <c r="J12" s="617"/>
      <c r="K12" s="617"/>
      <c r="L12" s="617"/>
      <c r="M12" s="617"/>
      <c r="N12" s="617"/>
      <c r="O12" s="109"/>
      <c r="P12" s="104"/>
    </row>
    <row r="13" spans="1:16" ht="14.25" customHeight="1" x14ac:dyDescent="0.5">
      <c r="A13" s="104"/>
      <c r="B13" s="110"/>
      <c r="C13" s="108"/>
      <c r="D13" s="108"/>
      <c r="E13" s="108"/>
      <c r="F13" s="108"/>
      <c r="G13" s="108"/>
      <c r="H13" s="108"/>
      <c r="I13" s="108"/>
      <c r="J13" s="108"/>
      <c r="K13" s="108"/>
      <c r="L13" s="108"/>
      <c r="M13" s="108"/>
      <c r="N13" s="108"/>
      <c r="O13" s="109"/>
      <c r="P13" s="104"/>
    </row>
    <row r="14" spans="1:16" ht="30" customHeight="1" thickBot="1" x14ac:dyDescent="0.55000000000000004">
      <c r="A14" s="104" t="s">
        <v>75</v>
      </c>
      <c r="B14" s="110"/>
      <c r="C14" s="457" t="s">
        <v>265</v>
      </c>
      <c r="D14" s="457" t="s">
        <v>313</v>
      </c>
      <c r="E14" s="457" t="s">
        <v>266</v>
      </c>
      <c r="F14" s="457" t="s">
        <v>267</v>
      </c>
      <c r="G14" s="457" t="s">
        <v>268</v>
      </c>
      <c r="H14" s="457" t="s">
        <v>269</v>
      </c>
      <c r="I14" s="457" t="s">
        <v>270</v>
      </c>
      <c r="J14" s="457" t="s">
        <v>271</v>
      </c>
      <c r="K14" s="457" t="s">
        <v>272</v>
      </c>
      <c r="L14" s="457" t="s">
        <v>273</v>
      </c>
      <c r="M14" s="457" t="s">
        <v>378</v>
      </c>
      <c r="N14" s="457" t="s">
        <v>274</v>
      </c>
      <c r="O14" s="111"/>
      <c r="P14" s="104"/>
    </row>
    <row r="15" spans="1:16" ht="14.25" customHeight="1" x14ac:dyDescent="0.5">
      <c r="A15" s="104"/>
      <c r="B15" s="110"/>
      <c r="C15" s="474">
        <v>0</v>
      </c>
      <c r="D15" s="227"/>
      <c r="E15" s="228"/>
      <c r="F15" s="228"/>
      <c r="G15" s="228"/>
      <c r="H15" s="228"/>
      <c r="I15" s="228"/>
      <c r="J15" s="228"/>
      <c r="K15" s="228"/>
      <c r="L15" s="228"/>
      <c r="M15" s="228"/>
      <c r="N15" s="475">
        <f>SUM(E15:M15)</f>
        <v>0</v>
      </c>
      <c r="O15" s="112"/>
      <c r="P15" s="104"/>
    </row>
    <row r="16" spans="1:16" ht="14.25" customHeight="1" x14ac:dyDescent="0.5">
      <c r="A16" s="104"/>
      <c r="B16" s="110"/>
      <c r="C16" s="472">
        <v>1</v>
      </c>
      <c r="D16" s="229"/>
      <c r="E16" s="230"/>
      <c r="F16" s="230"/>
      <c r="G16" s="230"/>
      <c r="H16" s="230"/>
      <c r="I16" s="230"/>
      <c r="J16" s="230"/>
      <c r="K16" s="230"/>
      <c r="L16" s="230"/>
      <c r="M16" s="230"/>
      <c r="N16" s="476">
        <f>SUM(E16:M16)</f>
        <v>0</v>
      </c>
      <c r="O16" s="112"/>
      <c r="P16" s="104"/>
    </row>
    <row r="17" spans="1:16" ht="14.25" customHeight="1" x14ac:dyDescent="0.5">
      <c r="A17" s="104"/>
      <c r="B17" s="110"/>
      <c r="C17" s="472">
        <v>2</v>
      </c>
      <c r="D17" s="229"/>
      <c r="E17" s="230"/>
      <c r="F17" s="230"/>
      <c r="G17" s="230"/>
      <c r="H17" s="230"/>
      <c r="I17" s="230"/>
      <c r="J17" s="230"/>
      <c r="K17" s="230"/>
      <c r="L17" s="230"/>
      <c r="M17" s="230"/>
      <c r="N17" s="476">
        <f>SUM(E17:M17)</f>
        <v>0</v>
      </c>
      <c r="O17" s="112"/>
      <c r="P17" s="104"/>
    </row>
    <row r="18" spans="1:16" ht="14.25" customHeight="1" x14ac:dyDescent="0.5">
      <c r="A18" s="104"/>
      <c r="B18" s="110"/>
      <c r="C18" s="472">
        <v>3</v>
      </c>
      <c r="D18" s="229"/>
      <c r="E18" s="230"/>
      <c r="F18" s="230"/>
      <c r="G18" s="230"/>
      <c r="H18" s="230"/>
      <c r="I18" s="230"/>
      <c r="J18" s="230"/>
      <c r="K18" s="230"/>
      <c r="L18" s="230"/>
      <c r="M18" s="230"/>
      <c r="N18" s="476">
        <f t="shared" ref="N18:N44" si="0">SUM(E18:M18)</f>
        <v>0</v>
      </c>
      <c r="O18" s="112"/>
      <c r="P18" s="104"/>
    </row>
    <row r="19" spans="1:16" ht="14.25" customHeight="1" x14ac:dyDescent="0.5">
      <c r="A19" s="104"/>
      <c r="B19" s="110"/>
      <c r="C19" s="472">
        <v>4</v>
      </c>
      <c r="D19" s="229"/>
      <c r="E19" s="230"/>
      <c r="F19" s="230"/>
      <c r="G19" s="230"/>
      <c r="H19" s="230"/>
      <c r="I19" s="230"/>
      <c r="J19" s="230"/>
      <c r="K19" s="230"/>
      <c r="L19" s="230"/>
      <c r="M19" s="230"/>
      <c r="N19" s="476">
        <f t="shared" si="0"/>
        <v>0</v>
      </c>
      <c r="O19" s="112"/>
      <c r="P19" s="104"/>
    </row>
    <row r="20" spans="1:16" ht="14.25" customHeight="1" x14ac:dyDescent="0.5">
      <c r="A20" s="104"/>
      <c r="B20" s="110"/>
      <c r="C20" s="472">
        <v>5</v>
      </c>
      <c r="D20" s="229"/>
      <c r="E20" s="230"/>
      <c r="F20" s="230"/>
      <c r="G20" s="230"/>
      <c r="H20" s="230"/>
      <c r="I20" s="230"/>
      <c r="J20" s="230"/>
      <c r="K20" s="230"/>
      <c r="L20" s="230"/>
      <c r="M20" s="230"/>
      <c r="N20" s="476">
        <f t="shared" si="0"/>
        <v>0</v>
      </c>
      <c r="O20" s="112"/>
      <c r="P20" s="104"/>
    </row>
    <row r="21" spans="1:16" ht="14.25" customHeight="1" x14ac:dyDescent="0.5">
      <c r="A21" s="104"/>
      <c r="B21" s="110"/>
      <c r="C21" s="472">
        <v>6</v>
      </c>
      <c r="D21" s="229"/>
      <c r="E21" s="230"/>
      <c r="F21" s="230"/>
      <c r="G21" s="230"/>
      <c r="H21" s="230"/>
      <c r="I21" s="230"/>
      <c r="J21" s="230"/>
      <c r="K21" s="230"/>
      <c r="L21" s="230"/>
      <c r="M21" s="230"/>
      <c r="N21" s="476">
        <f t="shared" si="0"/>
        <v>0</v>
      </c>
      <c r="O21" s="112"/>
      <c r="P21" s="104"/>
    </row>
    <row r="22" spans="1:16" ht="14.25" customHeight="1" x14ac:dyDescent="0.5">
      <c r="A22" s="104"/>
      <c r="B22" s="110"/>
      <c r="C22" s="472">
        <v>7</v>
      </c>
      <c r="D22" s="229"/>
      <c r="E22" s="230"/>
      <c r="F22" s="230"/>
      <c r="G22" s="230"/>
      <c r="H22" s="230"/>
      <c r="I22" s="230"/>
      <c r="J22" s="230"/>
      <c r="K22" s="230"/>
      <c r="L22" s="230"/>
      <c r="M22" s="230"/>
      <c r="N22" s="476">
        <f t="shared" si="0"/>
        <v>0</v>
      </c>
      <c r="O22" s="112"/>
      <c r="P22" s="104"/>
    </row>
    <row r="23" spans="1:16" ht="14.25" customHeight="1" x14ac:dyDescent="0.5">
      <c r="A23" s="104"/>
      <c r="B23" s="110"/>
      <c r="C23" s="472">
        <v>8</v>
      </c>
      <c r="D23" s="229"/>
      <c r="E23" s="230"/>
      <c r="F23" s="230"/>
      <c r="G23" s="230"/>
      <c r="H23" s="230"/>
      <c r="I23" s="230"/>
      <c r="J23" s="230"/>
      <c r="K23" s="230"/>
      <c r="L23" s="230"/>
      <c r="M23" s="230"/>
      <c r="N23" s="476">
        <f t="shared" si="0"/>
        <v>0</v>
      </c>
      <c r="O23" s="112"/>
      <c r="P23" s="104"/>
    </row>
    <row r="24" spans="1:16" ht="14.25" customHeight="1" x14ac:dyDescent="0.5">
      <c r="A24" s="104"/>
      <c r="B24" s="110"/>
      <c r="C24" s="472">
        <v>9</v>
      </c>
      <c r="D24" s="229"/>
      <c r="E24" s="230"/>
      <c r="F24" s="230"/>
      <c r="G24" s="230"/>
      <c r="H24" s="230"/>
      <c r="I24" s="230"/>
      <c r="J24" s="230"/>
      <c r="K24" s="230"/>
      <c r="L24" s="230"/>
      <c r="M24" s="230"/>
      <c r="N24" s="476">
        <f t="shared" si="0"/>
        <v>0</v>
      </c>
      <c r="O24" s="112"/>
      <c r="P24" s="104"/>
    </row>
    <row r="25" spans="1:16" ht="14.25" customHeight="1" x14ac:dyDescent="0.5">
      <c r="A25" s="104"/>
      <c r="B25" s="110"/>
      <c r="C25" s="472">
        <v>10</v>
      </c>
      <c r="D25" s="229"/>
      <c r="E25" s="230"/>
      <c r="F25" s="230"/>
      <c r="G25" s="230"/>
      <c r="H25" s="230"/>
      <c r="I25" s="230"/>
      <c r="J25" s="230"/>
      <c r="K25" s="230"/>
      <c r="L25" s="230"/>
      <c r="M25" s="230"/>
      <c r="N25" s="476">
        <f t="shared" si="0"/>
        <v>0</v>
      </c>
      <c r="O25" s="112"/>
      <c r="P25" s="104"/>
    </row>
    <row r="26" spans="1:16" ht="14.25" customHeight="1" x14ac:dyDescent="0.5">
      <c r="A26" s="104"/>
      <c r="B26" s="110"/>
      <c r="C26" s="472">
        <v>11</v>
      </c>
      <c r="D26" s="229"/>
      <c r="E26" s="230"/>
      <c r="F26" s="230"/>
      <c r="G26" s="230"/>
      <c r="H26" s="230"/>
      <c r="I26" s="230"/>
      <c r="J26" s="230"/>
      <c r="K26" s="230"/>
      <c r="L26" s="230"/>
      <c r="M26" s="230"/>
      <c r="N26" s="476">
        <f t="shared" si="0"/>
        <v>0</v>
      </c>
      <c r="O26" s="112"/>
      <c r="P26" s="104"/>
    </row>
    <row r="27" spans="1:16" ht="14.25" customHeight="1" x14ac:dyDescent="0.5">
      <c r="A27" s="104"/>
      <c r="B27" s="110"/>
      <c r="C27" s="472">
        <v>12</v>
      </c>
      <c r="D27" s="229"/>
      <c r="E27" s="230"/>
      <c r="F27" s="230"/>
      <c r="G27" s="230"/>
      <c r="H27" s="230"/>
      <c r="I27" s="230"/>
      <c r="J27" s="230"/>
      <c r="K27" s="230"/>
      <c r="L27" s="230"/>
      <c r="M27" s="230"/>
      <c r="N27" s="476">
        <f t="shared" si="0"/>
        <v>0</v>
      </c>
      <c r="O27" s="112"/>
      <c r="P27" s="104"/>
    </row>
    <row r="28" spans="1:16" ht="14.25" customHeight="1" x14ac:dyDescent="0.5">
      <c r="A28" s="104"/>
      <c r="B28" s="110"/>
      <c r="C28" s="472">
        <v>13</v>
      </c>
      <c r="D28" s="229"/>
      <c r="E28" s="230"/>
      <c r="F28" s="230"/>
      <c r="G28" s="230"/>
      <c r="H28" s="230"/>
      <c r="I28" s="230"/>
      <c r="J28" s="230"/>
      <c r="K28" s="230"/>
      <c r="L28" s="230"/>
      <c r="M28" s="230"/>
      <c r="N28" s="476">
        <f t="shared" si="0"/>
        <v>0</v>
      </c>
      <c r="O28" s="112"/>
      <c r="P28" s="104"/>
    </row>
    <row r="29" spans="1:16" ht="14.25" customHeight="1" x14ac:dyDescent="0.5">
      <c r="A29" s="104"/>
      <c r="B29" s="110"/>
      <c r="C29" s="472">
        <v>14</v>
      </c>
      <c r="D29" s="229"/>
      <c r="E29" s="230"/>
      <c r="F29" s="230"/>
      <c r="G29" s="230"/>
      <c r="H29" s="230"/>
      <c r="I29" s="230"/>
      <c r="J29" s="230"/>
      <c r="K29" s="230"/>
      <c r="L29" s="230"/>
      <c r="M29" s="230"/>
      <c r="N29" s="476">
        <f t="shared" si="0"/>
        <v>0</v>
      </c>
      <c r="O29" s="112"/>
      <c r="P29" s="104"/>
    </row>
    <row r="30" spans="1:16" ht="14.25" customHeight="1" x14ac:dyDescent="0.5">
      <c r="A30" s="104"/>
      <c r="B30" s="110"/>
      <c r="C30" s="472">
        <v>15</v>
      </c>
      <c r="D30" s="229"/>
      <c r="E30" s="230"/>
      <c r="F30" s="230"/>
      <c r="G30" s="230"/>
      <c r="H30" s="230"/>
      <c r="I30" s="230"/>
      <c r="J30" s="230"/>
      <c r="K30" s="230"/>
      <c r="L30" s="230"/>
      <c r="M30" s="230"/>
      <c r="N30" s="476">
        <f t="shared" si="0"/>
        <v>0</v>
      </c>
      <c r="O30" s="112"/>
      <c r="P30" s="104"/>
    </row>
    <row r="31" spans="1:16" ht="14.25" customHeight="1" x14ac:dyDescent="0.5">
      <c r="A31" s="104"/>
      <c r="B31" s="110"/>
      <c r="C31" s="472">
        <v>16</v>
      </c>
      <c r="D31" s="229"/>
      <c r="E31" s="230"/>
      <c r="F31" s="230"/>
      <c r="G31" s="230"/>
      <c r="H31" s="230"/>
      <c r="I31" s="230"/>
      <c r="J31" s="230"/>
      <c r="K31" s="230"/>
      <c r="L31" s="230"/>
      <c r="M31" s="230"/>
      <c r="N31" s="476">
        <f t="shared" si="0"/>
        <v>0</v>
      </c>
      <c r="O31" s="112"/>
      <c r="P31" s="104"/>
    </row>
    <row r="32" spans="1:16" ht="14.25" customHeight="1" x14ac:dyDescent="0.5">
      <c r="A32" s="104"/>
      <c r="B32" s="110"/>
      <c r="C32" s="472">
        <v>17</v>
      </c>
      <c r="D32" s="229"/>
      <c r="E32" s="230"/>
      <c r="F32" s="230"/>
      <c r="G32" s="230"/>
      <c r="H32" s="230"/>
      <c r="I32" s="230"/>
      <c r="J32" s="230"/>
      <c r="K32" s="230"/>
      <c r="L32" s="230"/>
      <c r="M32" s="230"/>
      <c r="N32" s="476">
        <f t="shared" si="0"/>
        <v>0</v>
      </c>
      <c r="O32" s="112"/>
      <c r="P32" s="104"/>
    </row>
    <row r="33" spans="1:16" ht="14.25" customHeight="1" x14ac:dyDescent="0.5">
      <c r="A33" s="104"/>
      <c r="B33" s="110"/>
      <c r="C33" s="472">
        <v>18</v>
      </c>
      <c r="D33" s="229"/>
      <c r="E33" s="230"/>
      <c r="F33" s="230"/>
      <c r="G33" s="230"/>
      <c r="H33" s="230"/>
      <c r="I33" s="230"/>
      <c r="J33" s="230"/>
      <c r="K33" s="230"/>
      <c r="L33" s="230"/>
      <c r="M33" s="230"/>
      <c r="N33" s="476">
        <f t="shared" si="0"/>
        <v>0</v>
      </c>
      <c r="O33" s="112"/>
      <c r="P33" s="104"/>
    </row>
    <row r="34" spans="1:16" ht="14.25" customHeight="1" x14ac:dyDescent="0.5">
      <c r="A34" s="104"/>
      <c r="B34" s="110"/>
      <c r="C34" s="472">
        <v>19</v>
      </c>
      <c r="D34" s="229"/>
      <c r="E34" s="230"/>
      <c r="F34" s="230"/>
      <c r="G34" s="230"/>
      <c r="H34" s="230"/>
      <c r="I34" s="230"/>
      <c r="J34" s="230"/>
      <c r="K34" s="230"/>
      <c r="L34" s="230"/>
      <c r="M34" s="230"/>
      <c r="N34" s="476">
        <f t="shared" si="0"/>
        <v>0</v>
      </c>
      <c r="O34" s="112"/>
      <c r="P34" s="104"/>
    </row>
    <row r="35" spans="1:16" ht="14.25" customHeight="1" x14ac:dyDescent="0.5">
      <c r="A35" s="104"/>
      <c r="B35" s="110"/>
      <c r="C35" s="472">
        <v>20</v>
      </c>
      <c r="D35" s="229"/>
      <c r="E35" s="230"/>
      <c r="F35" s="230"/>
      <c r="G35" s="230"/>
      <c r="H35" s="230"/>
      <c r="I35" s="230"/>
      <c r="J35" s="230"/>
      <c r="K35" s="230"/>
      <c r="L35" s="230"/>
      <c r="M35" s="230"/>
      <c r="N35" s="476">
        <f t="shared" si="0"/>
        <v>0</v>
      </c>
      <c r="O35" s="112"/>
      <c r="P35" s="104"/>
    </row>
    <row r="36" spans="1:16" ht="14.25" customHeight="1" x14ac:dyDescent="0.5">
      <c r="A36" s="104"/>
      <c r="B36" s="110"/>
      <c r="C36" s="472">
        <v>21</v>
      </c>
      <c r="D36" s="229"/>
      <c r="E36" s="230"/>
      <c r="F36" s="230"/>
      <c r="G36" s="230"/>
      <c r="H36" s="230"/>
      <c r="I36" s="230"/>
      <c r="J36" s="230"/>
      <c r="K36" s="230"/>
      <c r="L36" s="230"/>
      <c r="M36" s="230"/>
      <c r="N36" s="476">
        <f t="shared" si="0"/>
        <v>0</v>
      </c>
      <c r="O36" s="112"/>
      <c r="P36" s="104"/>
    </row>
    <row r="37" spans="1:16" ht="14.25" customHeight="1" x14ac:dyDescent="0.5">
      <c r="A37" s="104"/>
      <c r="B37" s="110"/>
      <c r="C37" s="472">
        <v>22</v>
      </c>
      <c r="D37" s="229"/>
      <c r="E37" s="230"/>
      <c r="F37" s="230"/>
      <c r="G37" s="230"/>
      <c r="H37" s="230"/>
      <c r="I37" s="230"/>
      <c r="J37" s="230"/>
      <c r="K37" s="230"/>
      <c r="L37" s="230"/>
      <c r="M37" s="230"/>
      <c r="N37" s="476">
        <f t="shared" si="0"/>
        <v>0</v>
      </c>
      <c r="O37" s="112"/>
      <c r="P37" s="104"/>
    </row>
    <row r="38" spans="1:16" ht="14.25" customHeight="1" x14ac:dyDescent="0.5">
      <c r="A38" s="104"/>
      <c r="B38" s="110"/>
      <c r="C38" s="472">
        <v>23</v>
      </c>
      <c r="D38" s="229"/>
      <c r="E38" s="230"/>
      <c r="F38" s="230"/>
      <c r="G38" s="230"/>
      <c r="H38" s="230"/>
      <c r="I38" s="230"/>
      <c r="J38" s="230"/>
      <c r="K38" s="230"/>
      <c r="L38" s="230"/>
      <c r="M38" s="230"/>
      <c r="N38" s="476">
        <f t="shared" si="0"/>
        <v>0</v>
      </c>
      <c r="O38" s="112"/>
      <c r="P38" s="104"/>
    </row>
    <row r="39" spans="1:16" ht="14.25" customHeight="1" x14ac:dyDescent="0.5">
      <c r="A39" s="104"/>
      <c r="B39" s="110"/>
      <c r="C39" s="472">
        <v>24</v>
      </c>
      <c r="D39" s="229"/>
      <c r="E39" s="230"/>
      <c r="F39" s="230"/>
      <c r="G39" s="230"/>
      <c r="H39" s="230"/>
      <c r="I39" s="230"/>
      <c r="J39" s="230"/>
      <c r="K39" s="230"/>
      <c r="L39" s="230"/>
      <c r="M39" s="230"/>
      <c r="N39" s="476">
        <f t="shared" si="0"/>
        <v>0</v>
      </c>
      <c r="O39" s="112"/>
      <c r="P39" s="104"/>
    </row>
    <row r="40" spans="1:16" ht="14.25" customHeight="1" x14ac:dyDescent="0.5">
      <c r="A40" s="104"/>
      <c r="B40" s="110"/>
      <c r="C40" s="472">
        <v>25</v>
      </c>
      <c r="D40" s="229"/>
      <c r="E40" s="230"/>
      <c r="F40" s="230"/>
      <c r="G40" s="230"/>
      <c r="H40" s="230"/>
      <c r="I40" s="230"/>
      <c r="J40" s="230"/>
      <c r="K40" s="230"/>
      <c r="L40" s="230"/>
      <c r="M40" s="230"/>
      <c r="N40" s="476">
        <f t="shared" si="0"/>
        <v>0</v>
      </c>
      <c r="O40" s="112"/>
      <c r="P40" s="104"/>
    </row>
    <row r="41" spans="1:16" ht="14.25" customHeight="1" x14ac:dyDescent="0.5">
      <c r="A41" s="104"/>
      <c r="B41" s="110"/>
      <c r="C41" s="472">
        <v>26</v>
      </c>
      <c r="D41" s="229"/>
      <c r="E41" s="230"/>
      <c r="F41" s="230"/>
      <c r="G41" s="230"/>
      <c r="H41" s="230"/>
      <c r="I41" s="230"/>
      <c r="J41" s="230"/>
      <c r="K41" s="230"/>
      <c r="L41" s="230"/>
      <c r="M41" s="230"/>
      <c r="N41" s="476">
        <f t="shared" si="0"/>
        <v>0</v>
      </c>
      <c r="O41" s="112"/>
      <c r="P41" s="104"/>
    </row>
    <row r="42" spans="1:16" ht="14.25" customHeight="1" x14ac:dyDescent="0.5">
      <c r="A42" s="104"/>
      <c r="B42" s="110"/>
      <c r="C42" s="472">
        <v>27</v>
      </c>
      <c r="D42" s="229"/>
      <c r="E42" s="230"/>
      <c r="F42" s="230"/>
      <c r="G42" s="230"/>
      <c r="H42" s="230"/>
      <c r="I42" s="230"/>
      <c r="J42" s="230"/>
      <c r="K42" s="230"/>
      <c r="L42" s="230"/>
      <c r="M42" s="230"/>
      <c r="N42" s="476">
        <f t="shared" si="0"/>
        <v>0</v>
      </c>
      <c r="O42" s="112"/>
      <c r="P42" s="104"/>
    </row>
    <row r="43" spans="1:16" ht="14.25" customHeight="1" x14ac:dyDescent="0.5">
      <c r="A43" s="104"/>
      <c r="B43" s="110"/>
      <c r="C43" s="472">
        <v>28</v>
      </c>
      <c r="D43" s="229"/>
      <c r="E43" s="230"/>
      <c r="F43" s="230"/>
      <c r="G43" s="230"/>
      <c r="H43" s="230"/>
      <c r="I43" s="230"/>
      <c r="J43" s="230"/>
      <c r="K43" s="230"/>
      <c r="L43" s="230"/>
      <c r="M43" s="230"/>
      <c r="N43" s="476">
        <f t="shared" si="0"/>
        <v>0</v>
      </c>
      <c r="O43" s="112"/>
      <c r="P43" s="104"/>
    </row>
    <row r="44" spans="1:16" ht="14.25" customHeight="1" x14ac:dyDescent="0.5">
      <c r="A44" s="104"/>
      <c r="B44" s="110"/>
      <c r="C44" s="472">
        <v>29</v>
      </c>
      <c r="D44" s="229"/>
      <c r="E44" s="230"/>
      <c r="F44" s="230"/>
      <c r="G44" s="230"/>
      <c r="H44" s="230"/>
      <c r="I44" s="230"/>
      <c r="J44" s="230"/>
      <c r="K44" s="230"/>
      <c r="L44" s="230"/>
      <c r="M44" s="230"/>
      <c r="N44" s="476">
        <f t="shared" si="0"/>
        <v>0</v>
      </c>
      <c r="O44" s="112"/>
      <c r="P44" s="104"/>
    </row>
    <row r="45" spans="1:16" ht="14.25" customHeight="1" thickBot="1" x14ac:dyDescent="0.55000000000000004">
      <c r="A45" s="104"/>
      <c r="B45" s="110"/>
      <c r="C45" s="473">
        <v>30</v>
      </c>
      <c r="D45" s="455"/>
      <c r="E45" s="456"/>
      <c r="F45" s="456"/>
      <c r="G45" s="456"/>
      <c r="H45" s="456"/>
      <c r="I45" s="456"/>
      <c r="J45" s="456"/>
      <c r="K45" s="456"/>
      <c r="L45" s="456"/>
      <c r="M45" s="456"/>
      <c r="N45" s="477">
        <f>SUM(E45:M45)</f>
        <v>0</v>
      </c>
      <c r="O45" s="112"/>
      <c r="P45" s="104"/>
    </row>
    <row r="46" spans="1:16" ht="15" customHeight="1" x14ac:dyDescent="0.5">
      <c r="A46" s="104"/>
      <c r="B46" s="110"/>
      <c r="C46" s="108"/>
      <c r="D46" s="108"/>
      <c r="E46" s="108"/>
      <c r="F46" s="108"/>
      <c r="G46" s="108"/>
      <c r="H46" s="108"/>
      <c r="I46" s="108"/>
      <c r="J46" s="108"/>
      <c r="K46" s="108"/>
      <c r="L46" s="108"/>
      <c r="M46" s="108"/>
      <c r="N46" s="108"/>
      <c r="O46" s="109"/>
      <c r="P46" s="104"/>
    </row>
    <row r="47" spans="1:16" ht="15" customHeight="1" thickBot="1" x14ac:dyDescent="0.55000000000000004">
      <c r="A47" s="104"/>
      <c r="B47" s="110" t="s">
        <v>75</v>
      </c>
      <c r="C47" s="108"/>
      <c r="D47" s="108"/>
      <c r="E47" s="108"/>
      <c r="F47" s="108"/>
      <c r="G47" s="108"/>
      <c r="H47" s="108"/>
      <c r="I47" s="108"/>
      <c r="J47" s="108"/>
      <c r="K47" s="108"/>
      <c r="L47" s="108"/>
      <c r="M47" s="108"/>
      <c r="N47" s="108"/>
      <c r="O47" s="109"/>
      <c r="P47" s="104"/>
    </row>
    <row r="48" spans="1:16" ht="15" customHeight="1" x14ac:dyDescent="0.5">
      <c r="A48" s="104"/>
      <c r="B48" s="208" t="str">
        <f>'Part I-Instuctions'!B3</f>
        <v>Duke OSW ARFI Submission Uptake Form_UPDATED 04.17.2025</v>
      </c>
      <c r="C48" s="124"/>
      <c r="D48" s="124"/>
      <c r="E48" s="124"/>
      <c r="F48" s="124"/>
      <c r="G48" s="124"/>
      <c r="H48" s="124"/>
      <c r="I48" s="124"/>
      <c r="J48" s="124"/>
      <c r="K48" s="124"/>
      <c r="L48" s="124"/>
      <c r="M48" s="124"/>
      <c r="N48" s="124"/>
      <c r="O48" s="125" t="s">
        <v>75</v>
      </c>
      <c r="P48" s="104"/>
    </row>
    <row r="49" spans="1:16" ht="15" customHeight="1" x14ac:dyDescent="0.5">
      <c r="A49" s="104"/>
      <c r="B49" s="126" t="s">
        <v>75</v>
      </c>
      <c r="C49" s="108"/>
      <c r="D49" s="108"/>
      <c r="E49" s="108"/>
      <c r="F49" s="108"/>
      <c r="G49" s="108"/>
      <c r="H49" s="108"/>
      <c r="I49" s="108"/>
      <c r="J49" s="108"/>
      <c r="K49" s="108"/>
      <c r="L49" s="108"/>
      <c r="M49" s="108"/>
      <c r="N49" s="108"/>
      <c r="O49" s="127"/>
      <c r="P49" s="104"/>
    </row>
    <row r="50" spans="1:16" ht="15" customHeight="1" x14ac:dyDescent="0.55000000000000004">
      <c r="A50" s="104"/>
      <c r="B50" s="551" t="s">
        <v>263</v>
      </c>
      <c r="C50" s="615"/>
      <c r="D50" s="615"/>
      <c r="E50" s="615"/>
      <c r="F50" s="615"/>
      <c r="G50" s="615"/>
      <c r="H50" s="615"/>
      <c r="I50" s="615"/>
      <c r="J50" s="615"/>
      <c r="K50" s="615"/>
      <c r="L50" s="615"/>
      <c r="M50" s="615"/>
      <c r="N50" s="615"/>
      <c r="O50" s="616"/>
      <c r="P50" s="104"/>
    </row>
    <row r="51" spans="1:16" ht="15" customHeight="1" x14ac:dyDescent="0.55000000000000004">
      <c r="A51" s="104"/>
      <c r="B51" s="551" t="s">
        <v>264</v>
      </c>
      <c r="C51" s="615"/>
      <c r="D51" s="615"/>
      <c r="E51" s="615"/>
      <c r="F51" s="615"/>
      <c r="G51" s="615"/>
      <c r="H51" s="615"/>
      <c r="I51" s="615"/>
      <c r="J51" s="615"/>
      <c r="K51" s="615"/>
      <c r="L51" s="615"/>
      <c r="M51" s="615"/>
      <c r="N51" s="615"/>
      <c r="O51" s="616"/>
      <c r="P51" s="104"/>
    </row>
    <row r="52" spans="1:16" ht="15" customHeight="1" x14ac:dyDescent="0.5">
      <c r="A52" s="104"/>
      <c r="B52" s="128"/>
      <c r="C52" s="108"/>
      <c r="D52" s="108"/>
      <c r="E52" s="108"/>
      <c r="F52" s="108"/>
      <c r="G52" s="108"/>
      <c r="H52" s="108"/>
      <c r="I52" s="108"/>
      <c r="J52" s="108"/>
      <c r="K52" s="108"/>
      <c r="L52" s="108"/>
      <c r="M52" s="108"/>
      <c r="N52" s="108"/>
      <c r="O52" s="127"/>
      <c r="P52" s="104"/>
    </row>
    <row r="53" spans="1:16" ht="15" customHeight="1" x14ac:dyDescent="0.55000000000000004">
      <c r="A53" s="104"/>
      <c r="B53" s="128"/>
      <c r="C53" s="108"/>
      <c r="D53" s="108"/>
      <c r="E53" s="108"/>
      <c r="F53" s="108"/>
      <c r="G53" s="108"/>
      <c r="H53" s="453" t="s">
        <v>380</v>
      </c>
      <c r="I53" s="108"/>
      <c r="J53" s="108"/>
      <c r="K53" s="108"/>
      <c r="L53" s="108"/>
      <c r="M53" s="108"/>
      <c r="N53" s="108"/>
      <c r="O53" s="127"/>
      <c r="P53" s="104"/>
    </row>
    <row r="54" spans="1:16" ht="15" customHeight="1" x14ac:dyDescent="0.5">
      <c r="A54" s="104"/>
      <c r="B54" s="128"/>
      <c r="C54" s="108"/>
      <c r="D54" s="108"/>
      <c r="E54" s="108"/>
      <c r="F54" s="108"/>
      <c r="G54" s="108"/>
      <c r="H54" s="108"/>
      <c r="I54" s="108"/>
      <c r="J54" s="108"/>
      <c r="K54" s="108"/>
      <c r="L54" s="108"/>
      <c r="M54" s="108"/>
      <c r="N54" s="108"/>
      <c r="O54" s="127"/>
      <c r="P54" s="104"/>
    </row>
    <row r="55" spans="1:16" ht="15" customHeight="1" x14ac:dyDescent="0.5">
      <c r="A55" s="104"/>
      <c r="B55" s="128"/>
      <c r="C55" s="458"/>
      <c r="D55" s="458"/>
      <c r="E55" s="458"/>
      <c r="F55" s="651" t="s">
        <v>267</v>
      </c>
      <c r="G55" s="458"/>
      <c r="H55" s="458"/>
      <c r="I55" s="651" t="s">
        <v>270</v>
      </c>
      <c r="J55" s="458"/>
      <c r="K55" s="651" t="s">
        <v>272</v>
      </c>
      <c r="L55" s="651" t="s">
        <v>273</v>
      </c>
      <c r="M55" s="651" t="s">
        <v>378</v>
      </c>
      <c r="N55" s="651" t="s">
        <v>274</v>
      </c>
      <c r="O55" s="127"/>
      <c r="P55" s="104"/>
    </row>
    <row r="56" spans="1:16" ht="15" customHeight="1" thickBot="1" x14ac:dyDescent="0.55000000000000004">
      <c r="A56" s="104"/>
      <c r="B56" s="128"/>
      <c r="C56" s="457" t="s">
        <v>265</v>
      </c>
      <c r="D56" s="457" t="s">
        <v>313</v>
      </c>
      <c r="E56" s="457" t="s">
        <v>266</v>
      </c>
      <c r="F56" s="652"/>
      <c r="G56" s="457" t="s">
        <v>268</v>
      </c>
      <c r="H56" s="457" t="s">
        <v>269</v>
      </c>
      <c r="I56" s="652"/>
      <c r="J56" s="457" t="s">
        <v>271</v>
      </c>
      <c r="K56" s="652"/>
      <c r="L56" s="652"/>
      <c r="M56" s="652"/>
      <c r="N56" s="652"/>
      <c r="O56" s="255"/>
      <c r="P56" s="104"/>
    </row>
    <row r="57" spans="1:16" ht="15" customHeight="1" x14ac:dyDescent="0.5">
      <c r="A57" s="104"/>
      <c r="B57" s="128"/>
      <c r="C57" s="474">
        <v>0</v>
      </c>
      <c r="D57" s="738"/>
      <c r="E57" s="228"/>
      <c r="F57" s="228"/>
      <c r="G57" s="228"/>
      <c r="H57" s="228"/>
      <c r="I57" s="228"/>
      <c r="J57" s="228"/>
      <c r="K57" s="228"/>
      <c r="L57" s="228"/>
      <c r="M57" s="228"/>
      <c r="N57" s="475">
        <f>SUM(E57:M57)</f>
        <v>0</v>
      </c>
      <c r="O57" s="256"/>
      <c r="P57" s="104"/>
    </row>
    <row r="58" spans="1:16" ht="15" customHeight="1" x14ac:dyDescent="0.5">
      <c r="A58" s="104"/>
      <c r="B58" s="128"/>
      <c r="C58" s="472">
        <v>1</v>
      </c>
      <c r="D58" s="739"/>
      <c r="E58" s="230"/>
      <c r="F58" s="230"/>
      <c r="G58" s="230"/>
      <c r="H58" s="230"/>
      <c r="I58" s="230"/>
      <c r="J58" s="230"/>
      <c r="K58" s="230"/>
      <c r="L58" s="230"/>
      <c r="M58" s="230"/>
      <c r="N58" s="476">
        <f>SUM(E58:M58)</f>
        <v>0</v>
      </c>
      <c r="O58" s="256"/>
      <c r="P58" s="104"/>
    </row>
    <row r="59" spans="1:16" ht="15" customHeight="1" x14ac:dyDescent="0.5">
      <c r="A59" s="104"/>
      <c r="B59" s="128"/>
      <c r="C59" s="472">
        <v>2</v>
      </c>
      <c r="D59" s="739"/>
      <c r="E59" s="230"/>
      <c r="F59" s="230"/>
      <c r="G59" s="230"/>
      <c r="H59" s="230"/>
      <c r="I59" s="230"/>
      <c r="J59" s="230"/>
      <c r="K59" s="230"/>
      <c r="L59" s="230"/>
      <c r="M59" s="230"/>
      <c r="N59" s="476">
        <f>SUM(E59:M59)</f>
        <v>0</v>
      </c>
      <c r="O59" s="256"/>
      <c r="P59" s="104"/>
    </row>
    <row r="60" spans="1:16" ht="15" customHeight="1" x14ac:dyDescent="0.5">
      <c r="A60" s="104"/>
      <c r="B60" s="128"/>
      <c r="C60" s="472">
        <v>3</v>
      </c>
      <c r="D60" s="739"/>
      <c r="E60" s="230"/>
      <c r="F60" s="230"/>
      <c r="G60" s="230"/>
      <c r="H60" s="230"/>
      <c r="I60" s="230"/>
      <c r="J60" s="230"/>
      <c r="K60" s="230"/>
      <c r="L60" s="230"/>
      <c r="M60" s="230"/>
      <c r="N60" s="476">
        <f t="shared" ref="N60:N86" si="1">SUM(E60:M60)</f>
        <v>0</v>
      </c>
      <c r="O60" s="256"/>
      <c r="P60" s="104"/>
    </row>
    <row r="61" spans="1:16" ht="15" customHeight="1" x14ac:dyDescent="0.5">
      <c r="A61" s="104"/>
      <c r="B61" s="128"/>
      <c r="C61" s="472">
        <v>4</v>
      </c>
      <c r="D61" s="739"/>
      <c r="E61" s="230"/>
      <c r="F61" s="230"/>
      <c r="G61" s="230"/>
      <c r="H61" s="230"/>
      <c r="I61" s="230"/>
      <c r="J61" s="230"/>
      <c r="K61" s="230"/>
      <c r="L61" s="230"/>
      <c r="M61" s="230"/>
      <c r="N61" s="476">
        <f t="shared" si="1"/>
        <v>0</v>
      </c>
      <c r="O61" s="256"/>
      <c r="P61" s="104"/>
    </row>
    <row r="62" spans="1:16" ht="15" customHeight="1" x14ac:dyDescent="0.5">
      <c r="A62" s="104"/>
      <c r="B62" s="128"/>
      <c r="C62" s="472">
        <v>5</v>
      </c>
      <c r="D62" s="739"/>
      <c r="E62" s="230"/>
      <c r="F62" s="230"/>
      <c r="G62" s="230"/>
      <c r="H62" s="230"/>
      <c r="I62" s="230"/>
      <c r="J62" s="230"/>
      <c r="K62" s="230"/>
      <c r="L62" s="230"/>
      <c r="M62" s="230"/>
      <c r="N62" s="476">
        <f t="shared" si="1"/>
        <v>0</v>
      </c>
      <c r="O62" s="256"/>
      <c r="P62" s="104"/>
    </row>
    <row r="63" spans="1:16" ht="15" customHeight="1" x14ac:dyDescent="0.5">
      <c r="A63" s="104"/>
      <c r="B63" s="128"/>
      <c r="C63" s="472">
        <v>6</v>
      </c>
      <c r="D63" s="739"/>
      <c r="E63" s="230"/>
      <c r="F63" s="230"/>
      <c r="G63" s="230"/>
      <c r="H63" s="230"/>
      <c r="I63" s="230"/>
      <c r="J63" s="230"/>
      <c r="K63" s="230"/>
      <c r="L63" s="230"/>
      <c r="M63" s="230"/>
      <c r="N63" s="476">
        <f t="shared" si="1"/>
        <v>0</v>
      </c>
      <c r="O63" s="256"/>
      <c r="P63" s="104"/>
    </row>
    <row r="64" spans="1:16" ht="15" customHeight="1" x14ac:dyDescent="0.5">
      <c r="A64" s="104"/>
      <c r="B64" s="128"/>
      <c r="C64" s="472">
        <v>7</v>
      </c>
      <c r="D64" s="739"/>
      <c r="E64" s="230"/>
      <c r="F64" s="230"/>
      <c r="G64" s="230"/>
      <c r="H64" s="230"/>
      <c r="I64" s="230"/>
      <c r="J64" s="230"/>
      <c r="K64" s="230"/>
      <c r="L64" s="230"/>
      <c r="M64" s="230"/>
      <c r="N64" s="476">
        <f t="shared" si="1"/>
        <v>0</v>
      </c>
      <c r="O64" s="256"/>
      <c r="P64" s="104"/>
    </row>
    <row r="65" spans="1:16" ht="15" customHeight="1" x14ac:dyDescent="0.5">
      <c r="A65" s="104"/>
      <c r="B65" s="128"/>
      <c r="C65" s="472">
        <v>8</v>
      </c>
      <c r="D65" s="739"/>
      <c r="E65" s="230"/>
      <c r="F65" s="230"/>
      <c r="G65" s="230"/>
      <c r="H65" s="230"/>
      <c r="I65" s="230"/>
      <c r="J65" s="230"/>
      <c r="K65" s="230"/>
      <c r="L65" s="230"/>
      <c r="M65" s="230"/>
      <c r="N65" s="476">
        <f t="shared" si="1"/>
        <v>0</v>
      </c>
      <c r="O65" s="256"/>
      <c r="P65" s="104"/>
    </row>
    <row r="66" spans="1:16" ht="15" customHeight="1" x14ac:dyDescent="0.5">
      <c r="A66" s="104"/>
      <c r="B66" s="128"/>
      <c r="C66" s="472">
        <v>9</v>
      </c>
      <c r="D66" s="739"/>
      <c r="E66" s="230"/>
      <c r="F66" s="230"/>
      <c r="G66" s="230"/>
      <c r="H66" s="230"/>
      <c r="I66" s="230"/>
      <c r="J66" s="230"/>
      <c r="K66" s="230"/>
      <c r="L66" s="230"/>
      <c r="M66" s="230"/>
      <c r="N66" s="476">
        <f t="shared" si="1"/>
        <v>0</v>
      </c>
      <c r="O66" s="256"/>
      <c r="P66" s="104"/>
    </row>
    <row r="67" spans="1:16" ht="15" customHeight="1" x14ac:dyDescent="0.5">
      <c r="A67" s="104"/>
      <c r="B67" s="128"/>
      <c r="C67" s="472">
        <v>10</v>
      </c>
      <c r="D67" s="739"/>
      <c r="E67" s="230"/>
      <c r="F67" s="230"/>
      <c r="G67" s="230"/>
      <c r="H67" s="230"/>
      <c r="I67" s="230"/>
      <c r="J67" s="230"/>
      <c r="K67" s="230"/>
      <c r="L67" s="230"/>
      <c r="M67" s="230"/>
      <c r="N67" s="476">
        <f t="shared" si="1"/>
        <v>0</v>
      </c>
      <c r="O67" s="256"/>
      <c r="P67" s="104"/>
    </row>
    <row r="68" spans="1:16" ht="15" customHeight="1" x14ac:dyDescent="0.5">
      <c r="A68" s="104"/>
      <c r="B68" s="128"/>
      <c r="C68" s="472">
        <v>11</v>
      </c>
      <c r="D68" s="739"/>
      <c r="E68" s="230"/>
      <c r="F68" s="230"/>
      <c r="G68" s="230"/>
      <c r="H68" s="230"/>
      <c r="I68" s="230"/>
      <c r="J68" s="230"/>
      <c r="K68" s="230"/>
      <c r="L68" s="230"/>
      <c r="M68" s="230"/>
      <c r="N68" s="476">
        <f t="shared" si="1"/>
        <v>0</v>
      </c>
      <c r="O68" s="256"/>
      <c r="P68" s="104"/>
    </row>
    <row r="69" spans="1:16" ht="15" customHeight="1" x14ac:dyDescent="0.5">
      <c r="A69" s="104"/>
      <c r="B69" s="128"/>
      <c r="C69" s="472">
        <v>12</v>
      </c>
      <c r="D69" s="739"/>
      <c r="E69" s="230"/>
      <c r="F69" s="230"/>
      <c r="G69" s="230"/>
      <c r="H69" s="230"/>
      <c r="I69" s="230"/>
      <c r="J69" s="230"/>
      <c r="K69" s="230"/>
      <c r="L69" s="230"/>
      <c r="M69" s="230"/>
      <c r="N69" s="476">
        <f t="shared" si="1"/>
        <v>0</v>
      </c>
      <c r="O69" s="256"/>
      <c r="P69" s="104"/>
    </row>
    <row r="70" spans="1:16" ht="15" customHeight="1" x14ac:dyDescent="0.5">
      <c r="A70" s="104"/>
      <c r="B70" s="128"/>
      <c r="C70" s="472">
        <v>13</v>
      </c>
      <c r="D70" s="739"/>
      <c r="E70" s="230"/>
      <c r="F70" s="230"/>
      <c r="G70" s="230"/>
      <c r="H70" s="230"/>
      <c r="I70" s="230"/>
      <c r="J70" s="230"/>
      <c r="K70" s="230"/>
      <c r="L70" s="230"/>
      <c r="M70" s="230"/>
      <c r="N70" s="476">
        <f t="shared" si="1"/>
        <v>0</v>
      </c>
      <c r="O70" s="256"/>
      <c r="P70" s="104"/>
    </row>
    <row r="71" spans="1:16" ht="15" customHeight="1" x14ac:dyDescent="0.5">
      <c r="A71" s="104"/>
      <c r="B71" s="128"/>
      <c r="C71" s="472">
        <v>14</v>
      </c>
      <c r="D71" s="739"/>
      <c r="E71" s="230"/>
      <c r="F71" s="230"/>
      <c r="G71" s="230"/>
      <c r="H71" s="230"/>
      <c r="I71" s="230"/>
      <c r="J71" s="230"/>
      <c r="K71" s="230"/>
      <c r="L71" s="230"/>
      <c r="M71" s="230"/>
      <c r="N71" s="476">
        <f t="shared" si="1"/>
        <v>0</v>
      </c>
      <c r="O71" s="256"/>
      <c r="P71" s="104"/>
    </row>
    <row r="72" spans="1:16" ht="15" customHeight="1" x14ac:dyDescent="0.5">
      <c r="A72" s="104"/>
      <c r="B72" s="128"/>
      <c r="C72" s="472">
        <v>15</v>
      </c>
      <c r="D72" s="739"/>
      <c r="E72" s="230"/>
      <c r="F72" s="230"/>
      <c r="G72" s="230"/>
      <c r="H72" s="230"/>
      <c r="I72" s="230"/>
      <c r="J72" s="230"/>
      <c r="K72" s="230"/>
      <c r="L72" s="230"/>
      <c r="M72" s="230"/>
      <c r="N72" s="476">
        <f t="shared" si="1"/>
        <v>0</v>
      </c>
      <c r="O72" s="256"/>
      <c r="P72" s="104"/>
    </row>
    <row r="73" spans="1:16" ht="15" customHeight="1" x14ac:dyDescent="0.5">
      <c r="A73" s="104"/>
      <c r="B73" s="128"/>
      <c r="C73" s="472">
        <v>16</v>
      </c>
      <c r="D73" s="739"/>
      <c r="E73" s="230"/>
      <c r="F73" s="230"/>
      <c r="G73" s="230"/>
      <c r="H73" s="230"/>
      <c r="I73" s="230"/>
      <c r="J73" s="230"/>
      <c r="K73" s="230"/>
      <c r="L73" s="230"/>
      <c r="M73" s="230"/>
      <c r="N73" s="476">
        <f t="shared" si="1"/>
        <v>0</v>
      </c>
      <c r="O73" s="256"/>
      <c r="P73" s="104"/>
    </row>
    <row r="74" spans="1:16" ht="15" customHeight="1" x14ac:dyDescent="0.5">
      <c r="A74" s="104"/>
      <c r="B74" s="128"/>
      <c r="C74" s="472">
        <v>17</v>
      </c>
      <c r="D74" s="739"/>
      <c r="E74" s="230"/>
      <c r="F74" s="230"/>
      <c r="G74" s="230"/>
      <c r="H74" s="230"/>
      <c r="I74" s="230"/>
      <c r="J74" s="230"/>
      <c r="K74" s="230"/>
      <c r="L74" s="230"/>
      <c r="M74" s="230"/>
      <c r="N74" s="476">
        <f t="shared" si="1"/>
        <v>0</v>
      </c>
      <c r="O74" s="256"/>
      <c r="P74" s="104"/>
    </row>
    <row r="75" spans="1:16" ht="15" customHeight="1" x14ac:dyDescent="0.5">
      <c r="A75" s="104"/>
      <c r="B75" s="128"/>
      <c r="C75" s="472">
        <v>18</v>
      </c>
      <c r="D75" s="739"/>
      <c r="E75" s="230"/>
      <c r="F75" s="230"/>
      <c r="G75" s="230"/>
      <c r="H75" s="230"/>
      <c r="I75" s="230"/>
      <c r="J75" s="230"/>
      <c r="K75" s="230"/>
      <c r="L75" s="230"/>
      <c r="M75" s="230"/>
      <c r="N75" s="476">
        <f t="shared" si="1"/>
        <v>0</v>
      </c>
      <c r="O75" s="256"/>
      <c r="P75" s="104"/>
    </row>
    <row r="76" spans="1:16" ht="15" customHeight="1" x14ac:dyDescent="0.5">
      <c r="A76" s="104"/>
      <c r="B76" s="128"/>
      <c r="C76" s="472">
        <v>19</v>
      </c>
      <c r="D76" s="739"/>
      <c r="E76" s="230"/>
      <c r="F76" s="230"/>
      <c r="G76" s="230"/>
      <c r="H76" s="230"/>
      <c r="I76" s="230"/>
      <c r="J76" s="230"/>
      <c r="K76" s="230"/>
      <c r="L76" s="230"/>
      <c r="M76" s="230"/>
      <c r="N76" s="476">
        <f t="shared" si="1"/>
        <v>0</v>
      </c>
      <c r="O76" s="256"/>
      <c r="P76" s="104"/>
    </row>
    <row r="77" spans="1:16" ht="15" customHeight="1" x14ac:dyDescent="0.5">
      <c r="A77" s="104"/>
      <c r="B77" s="128"/>
      <c r="C77" s="472">
        <v>20</v>
      </c>
      <c r="D77" s="739"/>
      <c r="E77" s="230"/>
      <c r="F77" s="230"/>
      <c r="G77" s="230"/>
      <c r="H77" s="230"/>
      <c r="I77" s="230"/>
      <c r="J77" s="230"/>
      <c r="K77" s="230"/>
      <c r="L77" s="230"/>
      <c r="M77" s="230"/>
      <c r="N77" s="476">
        <f t="shared" si="1"/>
        <v>0</v>
      </c>
      <c r="O77" s="256"/>
      <c r="P77" s="104"/>
    </row>
    <row r="78" spans="1:16" ht="15" customHeight="1" x14ac:dyDescent="0.5">
      <c r="A78" s="104"/>
      <c r="B78" s="128"/>
      <c r="C78" s="472">
        <v>21</v>
      </c>
      <c r="D78" s="739"/>
      <c r="E78" s="230"/>
      <c r="F78" s="230"/>
      <c r="G78" s="230"/>
      <c r="H78" s="230"/>
      <c r="I78" s="230"/>
      <c r="J78" s="230"/>
      <c r="K78" s="230"/>
      <c r="L78" s="230"/>
      <c r="M78" s="230"/>
      <c r="N78" s="476">
        <f t="shared" si="1"/>
        <v>0</v>
      </c>
      <c r="O78" s="256"/>
      <c r="P78" s="104"/>
    </row>
    <row r="79" spans="1:16" ht="15" customHeight="1" x14ac:dyDescent="0.5">
      <c r="A79" s="104"/>
      <c r="B79" s="128"/>
      <c r="C79" s="472">
        <v>22</v>
      </c>
      <c r="D79" s="739"/>
      <c r="E79" s="230"/>
      <c r="F79" s="230"/>
      <c r="G79" s="230"/>
      <c r="H79" s="230"/>
      <c r="I79" s="230"/>
      <c r="J79" s="230"/>
      <c r="K79" s="230"/>
      <c r="L79" s="230"/>
      <c r="M79" s="230"/>
      <c r="N79" s="476">
        <f t="shared" si="1"/>
        <v>0</v>
      </c>
      <c r="O79" s="256"/>
      <c r="P79" s="104"/>
    </row>
    <row r="80" spans="1:16" ht="15" customHeight="1" x14ac:dyDescent="0.5">
      <c r="A80" s="104"/>
      <c r="B80" s="128"/>
      <c r="C80" s="472">
        <v>23</v>
      </c>
      <c r="D80" s="739"/>
      <c r="E80" s="230"/>
      <c r="F80" s="230"/>
      <c r="G80" s="230"/>
      <c r="H80" s="230"/>
      <c r="I80" s="230"/>
      <c r="J80" s="230"/>
      <c r="K80" s="230"/>
      <c r="L80" s="230"/>
      <c r="M80" s="230"/>
      <c r="N80" s="476">
        <f t="shared" si="1"/>
        <v>0</v>
      </c>
      <c r="O80" s="256"/>
      <c r="P80" s="104"/>
    </row>
    <row r="81" spans="1:16" ht="15" customHeight="1" x14ac:dyDescent="0.5">
      <c r="A81" s="104"/>
      <c r="B81" s="128"/>
      <c r="C81" s="472">
        <v>24</v>
      </c>
      <c r="D81" s="739"/>
      <c r="E81" s="230"/>
      <c r="F81" s="230"/>
      <c r="G81" s="230"/>
      <c r="H81" s="230"/>
      <c r="I81" s="230"/>
      <c r="J81" s="230"/>
      <c r="K81" s="230"/>
      <c r="L81" s="230"/>
      <c r="M81" s="230"/>
      <c r="N81" s="476">
        <f t="shared" si="1"/>
        <v>0</v>
      </c>
      <c r="O81" s="256"/>
      <c r="P81" s="104"/>
    </row>
    <row r="82" spans="1:16" ht="15" customHeight="1" x14ac:dyDescent="0.5">
      <c r="A82" s="104"/>
      <c r="B82" s="128"/>
      <c r="C82" s="472">
        <v>25</v>
      </c>
      <c r="D82" s="739"/>
      <c r="E82" s="230"/>
      <c r="F82" s="230"/>
      <c r="G82" s="230"/>
      <c r="H82" s="230"/>
      <c r="I82" s="230"/>
      <c r="J82" s="230"/>
      <c r="K82" s="230"/>
      <c r="L82" s="230"/>
      <c r="M82" s="230"/>
      <c r="N82" s="476">
        <f t="shared" si="1"/>
        <v>0</v>
      </c>
      <c r="O82" s="256"/>
      <c r="P82" s="104"/>
    </row>
    <row r="83" spans="1:16" ht="15" customHeight="1" x14ac:dyDescent="0.5">
      <c r="A83" s="104"/>
      <c r="B83" s="128"/>
      <c r="C83" s="472">
        <v>26</v>
      </c>
      <c r="D83" s="739"/>
      <c r="E83" s="230"/>
      <c r="F83" s="230"/>
      <c r="G83" s="230"/>
      <c r="H83" s="230"/>
      <c r="I83" s="230"/>
      <c r="J83" s="230"/>
      <c r="K83" s="230"/>
      <c r="L83" s="230"/>
      <c r="M83" s="230"/>
      <c r="N83" s="476">
        <f t="shared" si="1"/>
        <v>0</v>
      </c>
      <c r="O83" s="256"/>
      <c r="P83" s="104"/>
    </row>
    <row r="84" spans="1:16" ht="15" customHeight="1" x14ac:dyDescent="0.5">
      <c r="A84" s="104"/>
      <c r="B84" s="128"/>
      <c r="C84" s="472">
        <v>27</v>
      </c>
      <c r="D84" s="739"/>
      <c r="E84" s="230"/>
      <c r="F84" s="230"/>
      <c r="G84" s="230"/>
      <c r="H84" s="230"/>
      <c r="I84" s="230"/>
      <c r="J84" s="230"/>
      <c r="K84" s="230"/>
      <c r="L84" s="230"/>
      <c r="M84" s="230"/>
      <c r="N84" s="476">
        <f t="shared" si="1"/>
        <v>0</v>
      </c>
      <c r="O84" s="256"/>
      <c r="P84" s="104"/>
    </row>
    <row r="85" spans="1:16" ht="15" customHeight="1" x14ac:dyDescent="0.5">
      <c r="A85" s="104"/>
      <c r="B85" s="128"/>
      <c r="C85" s="472">
        <v>28</v>
      </c>
      <c r="D85" s="739"/>
      <c r="E85" s="230"/>
      <c r="F85" s="230"/>
      <c r="G85" s="230"/>
      <c r="H85" s="230"/>
      <c r="I85" s="230"/>
      <c r="J85" s="230"/>
      <c r="K85" s="230"/>
      <c r="L85" s="230"/>
      <c r="M85" s="230"/>
      <c r="N85" s="476">
        <f t="shared" si="1"/>
        <v>0</v>
      </c>
      <c r="O85" s="256"/>
      <c r="P85" s="104"/>
    </row>
    <row r="86" spans="1:16" ht="15" customHeight="1" x14ac:dyDescent="0.5">
      <c r="A86" s="104"/>
      <c r="B86" s="128"/>
      <c r="C86" s="472">
        <v>29</v>
      </c>
      <c r="D86" s="739"/>
      <c r="E86" s="230"/>
      <c r="F86" s="230"/>
      <c r="G86" s="230"/>
      <c r="H86" s="230"/>
      <c r="I86" s="230"/>
      <c r="J86" s="230"/>
      <c r="K86" s="230"/>
      <c r="L86" s="230"/>
      <c r="M86" s="230"/>
      <c r="N86" s="476">
        <f t="shared" si="1"/>
        <v>0</v>
      </c>
      <c r="O86" s="256"/>
      <c r="P86" s="104"/>
    </row>
    <row r="87" spans="1:16" ht="15" customHeight="1" thickBot="1" x14ac:dyDescent="0.55000000000000004">
      <c r="A87" s="104"/>
      <c r="B87" s="128"/>
      <c r="C87" s="473">
        <v>30</v>
      </c>
      <c r="D87" s="740"/>
      <c r="E87" s="456"/>
      <c r="F87" s="456"/>
      <c r="G87" s="456"/>
      <c r="H87" s="456"/>
      <c r="I87" s="456"/>
      <c r="J87" s="456"/>
      <c r="K87" s="456"/>
      <c r="L87" s="456"/>
      <c r="M87" s="456"/>
      <c r="N87" s="477">
        <f>SUM(E87:M87)</f>
        <v>0</v>
      </c>
      <c r="O87" s="256"/>
      <c r="P87" s="104"/>
    </row>
    <row r="88" spans="1:16" ht="15" customHeight="1" x14ac:dyDescent="0.5">
      <c r="A88" s="104"/>
      <c r="B88" s="128"/>
      <c r="C88" s="108"/>
      <c r="D88" s="108"/>
      <c r="E88" s="108"/>
      <c r="F88" s="108"/>
      <c r="G88" s="108"/>
      <c r="H88" s="108"/>
      <c r="I88" s="108"/>
      <c r="J88" s="108"/>
      <c r="K88" s="108"/>
      <c r="L88" s="108"/>
      <c r="M88" s="108"/>
      <c r="N88" s="108"/>
      <c r="O88" s="127"/>
      <c r="P88" s="104"/>
    </row>
    <row r="89" spans="1:16" ht="15" customHeight="1" thickBot="1" x14ac:dyDescent="0.55000000000000004">
      <c r="A89" s="104"/>
      <c r="B89" s="130" t="s">
        <v>75</v>
      </c>
      <c r="C89" s="129"/>
      <c r="D89" s="129"/>
      <c r="E89" s="129"/>
      <c r="F89" s="129"/>
      <c r="G89" s="129"/>
      <c r="H89" s="129"/>
      <c r="I89" s="129"/>
      <c r="J89" s="129"/>
      <c r="K89" s="129"/>
      <c r="L89" s="129"/>
      <c r="M89" s="129"/>
      <c r="N89" s="129"/>
      <c r="O89" s="131"/>
      <c r="P89" s="104"/>
    </row>
    <row r="90" spans="1:16" ht="15" customHeight="1" x14ac:dyDescent="0.5">
      <c r="A90" s="104"/>
      <c r="B90" s="104"/>
      <c r="C90" s="104"/>
      <c r="D90" s="104"/>
      <c r="E90" s="104"/>
      <c r="F90" s="104"/>
      <c r="G90" s="104"/>
      <c r="H90" s="104"/>
      <c r="I90" s="104"/>
      <c r="J90" s="104"/>
      <c r="K90" s="104"/>
      <c r="L90" s="104"/>
      <c r="M90" s="104"/>
      <c r="N90" s="104"/>
      <c r="O90" s="104"/>
      <c r="P90" s="104"/>
    </row>
    <row r="91" spans="1:16" ht="15" customHeight="1" x14ac:dyDescent="0.5">
      <c r="A91" s="193"/>
      <c r="B91" s="254" t="s">
        <v>75</v>
      </c>
      <c r="C91" s="104"/>
      <c r="D91" s="104"/>
      <c r="E91" s="104"/>
      <c r="F91" s="104"/>
      <c r="G91" s="104"/>
      <c r="H91" s="104"/>
      <c r="I91" s="104"/>
      <c r="J91" s="104"/>
      <c r="K91" s="104"/>
      <c r="L91" s="104"/>
      <c r="M91" s="104"/>
      <c r="N91" s="104"/>
      <c r="O91" s="104"/>
      <c r="P91" s="470" t="s">
        <v>5</v>
      </c>
    </row>
  </sheetData>
  <sheetProtection algorithmName="SHA-512" hashValue="Fja0WkW/hdM++0CUjjkEIoHA15d723/ti/aQswgLOIt9me34Njz0AemuTWaSVS7lxCQhKZzDetbBQ9crHCeGlQ==" saltValue="02JP/QHPCyfC47oNovvEyQ==" spinCount="100000" sheet="1" objects="1" scenarios="1"/>
  <protectedRanges>
    <protectedRange sqref="D15:M45 D57:M87" name="Range1"/>
  </protectedRanges>
  <mergeCells count="11">
    <mergeCell ref="C12:N12"/>
    <mergeCell ref="B5:O5"/>
    <mergeCell ref="B6:O6"/>
    <mergeCell ref="B50:O50"/>
    <mergeCell ref="B51:O51"/>
    <mergeCell ref="N55:N56"/>
    <mergeCell ref="F55:F56"/>
    <mergeCell ref="I55:I56"/>
    <mergeCell ref="K55:K56"/>
    <mergeCell ref="L55:L56"/>
    <mergeCell ref="M55:M56"/>
  </mergeCells>
  <pageMargins left="0.7" right="0.7" top="0.75" bottom="0.75" header="0" footer="0"/>
  <pageSetup scale="46" orientation="landscape" r:id="rId1"/>
  <rowBreaks count="1" manualBreakCount="1">
    <brk id="47" max="15"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28C8B-E3A9-4D2E-8997-A3EDD576E147}">
  <sheetPr>
    <tabColor rgb="FFFFFF00"/>
    <pageSetUpPr fitToPage="1"/>
  </sheetPr>
  <dimension ref="A1:AA31"/>
  <sheetViews>
    <sheetView zoomScale="180" zoomScaleNormal="180" zoomScaleSheetLayoutView="90" workbookViewId="0">
      <selection activeCell="J15" sqref="J15"/>
    </sheetView>
  </sheetViews>
  <sheetFormatPr defaultColWidth="0" defaultRowHeight="15" customHeight="1" zeroHeight="1" x14ac:dyDescent="0.5"/>
  <cols>
    <col min="1" max="1" width="5.73046875" style="40" customWidth="1"/>
    <col min="2" max="2" width="5.86328125" style="40" customWidth="1"/>
    <col min="3" max="3" width="14.73046875" style="40" customWidth="1"/>
    <col min="4" max="15" width="8.73046875" style="40" customWidth="1"/>
    <col min="16" max="16" width="5.73046875" style="40" customWidth="1"/>
    <col min="17" max="27" width="8.73046875" style="40" hidden="1" customWidth="1"/>
    <col min="28" max="16384" width="14.3984375" style="40" hidden="1"/>
  </cols>
  <sheetData>
    <row r="1" spans="1:16" ht="15" customHeight="1" x14ac:dyDescent="0.5">
      <c r="A1" s="41"/>
      <c r="B1" s="41"/>
      <c r="C1" s="41"/>
      <c r="D1" s="41"/>
      <c r="E1" s="41"/>
      <c r="F1" s="41"/>
      <c r="G1" s="41"/>
      <c r="H1" s="41"/>
      <c r="I1" s="41"/>
      <c r="J1" s="41"/>
      <c r="K1" s="41"/>
      <c r="L1" s="41"/>
      <c r="M1" s="41"/>
      <c r="N1" s="41"/>
      <c r="O1" s="41"/>
      <c r="P1" s="41"/>
    </row>
    <row r="2" spans="1:16" ht="15" customHeight="1" thickBot="1" x14ac:dyDescent="0.55000000000000004">
      <c r="A2" s="41"/>
      <c r="B2" s="41"/>
      <c r="C2" s="41"/>
      <c r="D2" s="41"/>
      <c r="E2" s="41"/>
      <c r="F2" s="41"/>
      <c r="G2" s="41"/>
      <c r="H2" s="41"/>
      <c r="I2" s="41"/>
      <c r="J2" s="41"/>
      <c r="K2" s="41"/>
      <c r="L2" s="41"/>
      <c r="M2" s="41"/>
      <c r="N2" s="41"/>
      <c r="O2" s="41"/>
      <c r="P2" s="41"/>
    </row>
    <row r="3" spans="1:16" ht="15" customHeight="1" x14ac:dyDescent="0.5">
      <c r="A3" s="41"/>
      <c r="B3" s="207" t="str">
        <f>'Part I-Instuctions'!B3</f>
        <v>Duke OSW ARFI Submission Uptake Form_UPDATED 04.17.2025</v>
      </c>
      <c r="C3" s="47"/>
      <c r="D3" s="47"/>
      <c r="E3" s="47"/>
      <c r="F3" s="47"/>
      <c r="G3" s="47"/>
      <c r="H3" s="47"/>
      <c r="I3" s="47"/>
      <c r="J3" s="47"/>
      <c r="K3" s="47"/>
      <c r="L3" s="47"/>
      <c r="M3" s="47"/>
      <c r="N3" s="47"/>
      <c r="O3" s="48"/>
      <c r="P3" s="41"/>
    </row>
    <row r="4" spans="1:16" ht="15" customHeight="1" x14ac:dyDescent="0.5">
      <c r="A4" s="41"/>
      <c r="B4" s="469"/>
      <c r="C4" s="44"/>
      <c r="D4" s="44"/>
      <c r="E4" s="44"/>
      <c r="F4" s="44"/>
      <c r="G4" s="44"/>
      <c r="H4" s="44"/>
      <c r="I4" s="44"/>
      <c r="J4" s="44"/>
      <c r="K4" s="44"/>
      <c r="L4" s="44"/>
      <c r="M4" s="44"/>
      <c r="N4" s="44"/>
      <c r="O4" s="49"/>
      <c r="P4" s="41"/>
    </row>
    <row r="5" spans="1:16" ht="14.25" customHeight="1" x14ac:dyDescent="0.55000000000000004">
      <c r="A5" s="41"/>
      <c r="B5" s="599" t="s">
        <v>275</v>
      </c>
      <c r="C5" s="615"/>
      <c r="D5" s="615"/>
      <c r="E5" s="615"/>
      <c r="F5" s="615"/>
      <c r="G5" s="615"/>
      <c r="H5" s="615"/>
      <c r="I5" s="615"/>
      <c r="J5" s="615"/>
      <c r="K5" s="615"/>
      <c r="L5" s="615"/>
      <c r="M5" s="615"/>
      <c r="N5" s="615"/>
      <c r="O5" s="653"/>
      <c r="P5" s="41"/>
    </row>
    <row r="6" spans="1:16" ht="14.25" customHeight="1" x14ac:dyDescent="0.55000000000000004">
      <c r="A6" s="41"/>
      <c r="B6" s="599" t="s">
        <v>276</v>
      </c>
      <c r="C6" s="615"/>
      <c r="D6" s="615"/>
      <c r="E6" s="615"/>
      <c r="F6" s="615"/>
      <c r="G6" s="615"/>
      <c r="H6" s="615"/>
      <c r="I6" s="615"/>
      <c r="J6" s="615"/>
      <c r="K6" s="615"/>
      <c r="L6" s="615"/>
      <c r="M6" s="615"/>
      <c r="N6" s="615"/>
      <c r="O6" s="653"/>
      <c r="P6" s="41"/>
    </row>
    <row r="7" spans="1:16" ht="14.25" customHeight="1" x14ac:dyDescent="0.5">
      <c r="A7" s="41"/>
      <c r="B7" s="35"/>
      <c r="C7" s="44"/>
      <c r="D7" s="44"/>
      <c r="E7" s="44"/>
      <c r="F7" s="44"/>
      <c r="G7" s="44"/>
      <c r="H7" s="44"/>
      <c r="I7" s="44"/>
      <c r="J7" s="44"/>
      <c r="K7" s="44"/>
      <c r="L7" s="44"/>
      <c r="M7" s="44"/>
      <c r="N7" s="44"/>
      <c r="O7" s="49"/>
      <c r="P7" s="41"/>
    </row>
    <row r="8" spans="1:16" ht="14.25" customHeight="1" x14ac:dyDescent="0.5">
      <c r="A8" s="41"/>
      <c r="B8" s="35"/>
      <c r="C8" s="44"/>
      <c r="D8" s="44"/>
      <c r="E8" s="44"/>
      <c r="F8" s="44"/>
      <c r="G8" s="44"/>
      <c r="H8" s="44"/>
      <c r="I8" s="44"/>
      <c r="J8" s="44"/>
      <c r="K8" s="44"/>
      <c r="L8" s="44"/>
      <c r="M8" s="44"/>
      <c r="N8" s="44"/>
      <c r="O8" s="49"/>
      <c r="P8" s="41"/>
    </row>
    <row r="9" spans="1:16" ht="14.25" customHeight="1" x14ac:dyDescent="0.5">
      <c r="A9" s="41"/>
      <c r="B9" s="35"/>
      <c r="C9" s="44"/>
      <c r="D9" s="44"/>
      <c r="E9" s="44"/>
      <c r="F9" s="44"/>
      <c r="G9" s="44"/>
      <c r="H9" s="44"/>
      <c r="I9" s="44"/>
      <c r="J9" s="44"/>
      <c r="K9" s="44"/>
      <c r="L9" s="44"/>
      <c r="M9" s="44"/>
      <c r="N9" s="44"/>
      <c r="O9" s="49"/>
      <c r="P9" s="41"/>
    </row>
    <row r="10" spans="1:16" ht="14.25" customHeight="1" x14ac:dyDescent="0.5">
      <c r="A10" s="41"/>
      <c r="B10" s="35"/>
      <c r="C10" s="44"/>
      <c r="D10" s="44"/>
      <c r="E10" s="44"/>
      <c r="F10" s="44"/>
      <c r="G10" s="44"/>
      <c r="H10" s="44"/>
      <c r="I10" s="44"/>
      <c r="J10" s="44"/>
      <c r="K10" s="44"/>
      <c r="L10" s="44"/>
      <c r="M10" s="44"/>
      <c r="N10" s="44"/>
      <c r="O10" s="49"/>
      <c r="P10" s="41"/>
    </row>
    <row r="11" spans="1:16" ht="14.25" customHeight="1" x14ac:dyDescent="0.5">
      <c r="A11" s="41"/>
      <c r="B11" s="35"/>
      <c r="C11" s="44"/>
      <c r="D11" s="44"/>
      <c r="E11" s="44"/>
      <c r="F11" s="44"/>
      <c r="G11" s="44"/>
      <c r="H11" s="44"/>
      <c r="I11" s="44"/>
      <c r="J11" s="44"/>
      <c r="K11" s="44"/>
      <c r="L11" s="44"/>
      <c r="M11" s="44"/>
      <c r="N11" s="44"/>
      <c r="O11" s="49"/>
      <c r="P11" s="41"/>
    </row>
    <row r="12" spans="1:16" ht="14.25" customHeight="1" x14ac:dyDescent="0.5">
      <c r="A12" s="41"/>
      <c r="B12" s="35"/>
      <c r="C12" s="44"/>
      <c r="D12" s="44"/>
      <c r="E12" s="44"/>
      <c r="F12" s="44"/>
      <c r="G12" s="44"/>
      <c r="H12" s="44"/>
      <c r="I12" s="44"/>
      <c r="J12" s="44"/>
      <c r="K12" s="44"/>
      <c r="L12" s="44"/>
      <c r="M12" s="44"/>
      <c r="N12" s="44"/>
      <c r="O12" s="49"/>
      <c r="P12" s="41"/>
    </row>
    <row r="13" spans="1:16" ht="14.25" customHeight="1" x14ac:dyDescent="0.5">
      <c r="A13" s="41"/>
      <c r="B13" s="35"/>
      <c r="C13" s="44"/>
      <c r="D13" s="44"/>
      <c r="E13" s="44"/>
      <c r="F13" s="44"/>
      <c r="G13" s="44"/>
      <c r="H13" s="44"/>
      <c r="I13" s="44"/>
      <c r="J13" s="44"/>
      <c r="K13" s="44"/>
      <c r="L13" s="44"/>
      <c r="M13" s="44"/>
      <c r="N13" s="44"/>
      <c r="O13" s="49"/>
      <c r="P13" s="41"/>
    </row>
    <row r="14" spans="1:16" ht="14.25" customHeight="1" x14ac:dyDescent="0.5">
      <c r="A14" s="41"/>
      <c r="B14" s="35"/>
      <c r="C14" s="44"/>
      <c r="D14" s="44"/>
      <c r="E14" s="44"/>
      <c r="F14" s="44"/>
      <c r="G14" s="44"/>
      <c r="H14" s="44"/>
      <c r="I14" s="44"/>
      <c r="J14" s="44"/>
      <c r="K14" s="44"/>
      <c r="L14" s="44"/>
      <c r="M14" s="44"/>
      <c r="N14" s="44"/>
      <c r="O14" s="49"/>
      <c r="P14" s="41"/>
    </row>
    <row r="15" spans="1:16" ht="14.25" customHeight="1" x14ac:dyDescent="0.5">
      <c r="A15" s="41"/>
      <c r="B15" s="50"/>
      <c r="C15" s="44"/>
      <c r="D15" s="44"/>
      <c r="E15" s="44"/>
      <c r="F15" s="44"/>
      <c r="G15" s="44"/>
      <c r="H15" s="44"/>
      <c r="I15" s="44"/>
      <c r="J15" s="44"/>
      <c r="K15" s="44"/>
      <c r="L15" s="44"/>
      <c r="M15" s="44"/>
      <c r="N15" s="44"/>
      <c r="O15" s="49"/>
      <c r="P15" s="41"/>
    </row>
    <row r="16" spans="1:16" ht="14.25" customHeight="1" x14ac:dyDescent="0.5">
      <c r="A16" s="41"/>
      <c r="B16" s="50"/>
      <c r="C16" s="454" t="s">
        <v>426</v>
      </c>
      <c r="D16" s="454"/>
      <c r="E16" s="454"/>
      <c r="F16" s="44"/>
      <c r="G16" s="44"/>
      <c r="H16" s="44"/>
      <c r="I16" s="44"/>
      <c r="J16" s="44"/>
      <c r="K16" s="44"/>
      <c r="L16" s="44"/>
      <c r="M16" s="44"/>
      <c r="N16" s="44"/>
      <c r="O16" s="49"/>
      <c r="P16" s="41"/>
    </row>
    <row r="17" spans="1:16" ht="14.25" customHeight="1" x14ac:dyDescent="0.5">
      <c r="A17" s="41"/>
      <c r="B17" s="50"/>
      <c r="C17" s="210"/>
      <c r="D17" s="211" t="s">
        <v>277</v>
      </c>
      <c r="E17" s="212"/>
      <c r="F17" s="212"/>
      <c r="G17" s="212"/>
      <c r="H17" s="212"/>
      <c r="I17" s="212"/>
      <c r="J17" s="212"/>
      <c r="K17" s="212"/>
      <c r="L17" s="212"/>
      <c r="M17" s="212"/>
      <c r="N17" s="212"/>
      <c r="O17" s="49"/>
      <c r="P17" s="41"/>
    </row>
    <row r="18" spans="1:16" ht="14.25" customHeight="1" x14ac:dyDescent="0.5">
      <c r="A18" s="41"/>
      <c r="B18" s="50"/>
      <c r="C18" s="210"/>
      <c r="D18" s="211" t="s">
        <v>278</v>
      </c>
      <c r="E18" s="212"/>
      <c r="F18" s="212"/>
      <c r="G18" s="212"/>
      <c r="H18" s="212"/>
      <c r="I18" s="212"/>
      <c r="J18" s="212"/>
      <c r="K18" s="212"/>
      <c r="L18" s="212"/>
      <c r="M18" s="212"/>
      <c r="N18" s="212"/>
      <c r="O18" s="49"/>
      <c r="P18" s="41"/>
    </row>
    <row r="19" spans="1:16" ht="14.25" customHeight="1" thickBot="1" x14ac:dyDescent="0.55000000000000004">
      <c r="A19" s="41"/>
      <c r="B19" s="50"/>
      <c r="C19" s="212"/>
      <c r="D19" s="212"/>
      <c r="E19" s="212"/>
      <c r="F19" s="212"/>
      <c r="G19" s="212"/>
      <c r="H19" s="212"/>
      <c r="I19" s="212"/>
      <c r="J19" s="212"/>
      <c r="K19" s="212"/>
      <c r="L19" s="212"/>
      <c r="M19" s="212"/>
      <c r="N19" s="212"/>
      <c r="O19" s="49"/>
      <c r="P19" s="41"/>
    </row>
    <row r="20" spans="1:16" ht="14.25" customHeight="1" thickBot="1" x14ac:dyDescent="0.55000000000000004">
      <c r="A20" s="41"/>
      <c r="B20" s="50"/>
      <c r="C20" s="213">
        <f>SUM(C21:C26)</f>
        <v>0</v>
      </c>
      <c r="D20" s="211" t="s">
        <v>279</v>
      </c>
      <c r="E20" s="212"/>
      <c r="F20" s="212"/>
      <c r="G20" s="212"/>
      <c r="H20" s="212"/>
      <c r="I20" s="212"/>
      <c r="J20" s="212"/>
      <c r="K20" s="212"/>
      <c r="L20" s="212"/>
      <c r="M20" s="212"/>
      <c r="N20" s="212"/>
      <c r="O20" s="49"/>
      <c r="P20" s="41"/>
    </row>
    <row r="21" spans="1:16" ht="14.25" customHeight="1" x14ac:dyDescent="0.5">
      <c r="A21" s="41"/>
      <c r="B21" s="50"/>
      <c r="C21" s="214"/>
      <c r="D21" s="212" t="s">
        <v>280</v>
      </c>
      <c r="E21" s="212"/>
      <c r="F21" s="212"/>
      <c r="G21" s="212"/>
      <c r="H21" s="212"/>
      <c r="I21" s="212"/>
      <c r="J21" s="212"/>
      <c r="K21" s="212"/>
      <c r="L21" s="212"/>
      <c r="M21" s="212"/>
      <c r="N21" s="212"/>
      <c r="O21" s="49"/>
      <c r="P21" s="41"/>
    </row>
    <row r="22" spans="1:16" ht="14.25" customHeight="1" x14ac:dyDescent="0.5">
      <c r="A22" s="41"/>
      <c r="B22" s="50"/>
      <c r="C22" s="215"/>
      <c r="D22" s="212" t="s">
        <v>281</v>
      </c>
      <c r="E22" s="212"/>
      <c r="F22" s="212"/>
      <c r="G22" s="212"/>
      <c r="H22" s="212"/>
      <c r="I22" s="212"/>
      <c r="J22" s="212"/>
      <c r="K22" s="212"/>
      <c r="L22" s="212"/>
      <c r="M22" s="212"/>
      <c r="N22" s="212"/>
      <c r="O22" s="49"/>
      <c r="P22" s="41"/>
    </row>
    <row r="23" spans="1:16" ht="14.25" customHeight="1" x14ac:dyDescent="0.5">
      <c r="A23" s="41"/>
      <c r="B23" s="50"/>
      <c r="C23" s="215"/>
      <c r="D23" s="212" t="s">
        <v>282</v>
      </c>
      <c r="E23" s="212"/>
      <c r="F23" s="212"/>
      <c r="G23" s="212"/>
      <c r="H23" s="212"/>
      <c r="I23" s="212"/>
      <c r="J23" s="212"/>
      <c r="K23" s="212"/>
      <c r="L23" s="212"/>
      <c r="M23" s="212"/>
      <c r="N23" s="212"/>
      <c r="O23" s="49"/>
      <c r="P23" s="41"/>
    </row>
    <row r="24" spans="1:16" ht="14.25" customHeight="1" x14ac:dyDescent="0.5">
      <c r="A24" s="41"/>
      <c r="B24" s="50"/>
      <c r="C24" s="215"/>
      <c r="D24" s="212" t="s">
        <v>283</v>
      </c>
      <c r="E24" s="212"/>
      <c r="F24" s="212"/>
      <c r="G24" s="212"/>
      <c r="H24" s="212"/>
      <c r="I24" s="212"/>
      <c r="J24" s="212"/>
      <c r="K24" s="212"/>
      <c r="L24" s="212"/>
      <c r="M24" s="212"/>
      <c r="N24" s="212"/>
      <c r="O24" s="49"/>
      <c r="P24" s="41"/>
    </row>
    <row r="25" spans="1:16" ht="14.25" customHeight="1" x14ac:dyDescent="0.5">
      <c r="A25" s="41"/>
      <c r="B25" s="50"/>
      <c r="C25" s="215"/>
      <c r="D25" s="212" t="s">
        <v>284</v>
      </c>
      <c r="E25" s="212"/>
      <c r="F25" s="212"/>
      <c r="G25" s="212"/>
      <c r="H25" s="212"/>
      <c r="I25" s="212"/>
      <c r="J25" s="212"/>
      <c r="K25" s="212"/>
      <c r="L25" s="212"/>
      <c r="M25" s="212"/>
      <c r="N25" s="212"/>
      <c r="O25" s="49"/>
      <c r="P25" s="41"/>
    </row>
    <row r="26" spans="1:16" ht="14.25" customHeight="1" x14ac:dyDescent="0.5">
      <c r="A26" s="41"/>
      <c r="B26" s="50"/>
      <c r="C26" s="215"/>
      <c r="D26" s="212" t="s">
        <v>285</v>
      </c>
      <c r="E26" s="212"/>
      <c r="F26" s="212"/>
      <c r="G26" s="212"/>
      <c r="H26" s="212"/>
      <c r="I26" s="212"/>
      <c r="J26" s="212"/>
      <c r="K26" s="212"/>
      <c r="L26" s="212"/>
      <c r="M26" s="212"/>
      <c r="N26" s="212"/>
      <c r="O26" s="49"/>
      <c r="P26" s="41"/>
    </row>
    <row r="27" spans="1:16" ht="15" customHeight="1" x14ac:dyDescent="0.5">
      <c r="A27" s="41"/>
      <c r="B27" s="50"/>
      <c r="C27" s="44"/>
      <c r="D27" s="44"/>
      <c r="E27" s="44"/>
      <c r="F27" s="44"/>
      <c r="G27" s="44"/>
      <c r="H27" s="44"/>
      <c r="I27" s="44"/>
      <c r="J27" s="44"/>
      <c r="K27" s="44"/>
      <c r="L27" s="44"/>
      <c r="M27" s="44"/>
      <c r="N27" s="44"/>
      <c r="O27" s="49"/>
      <c r="P27" s="41"/>
    </row>
    <row r="28" spans="1:16" ht="15" customHeight="1" thickBot="1" x14ac:dyDescent="0.55000000000000004">
      <c r="A28" s="41"/>
      <c r="B28" s="52"/>
      <c r="C28" s="53"/>
      <c r="D28" s="53"/>
      <c r="E28" s="53"/>
      <c r="F28" s="53"/>
      <c r="G28" s="53"/>
      <c r="H28" s="53"/>
      <c r="I28" s="53"/>
      <c r="J28" s="53"/>
      <c r="K28" s="53"/>
      <c r="L28" s="53"/>
      <c r="M28" s="53"/>
      <c r="N28" s="53"/>
      <c r="O28" s="54"/>
      <c r="P28" s="41"/>
    </row>
    <row r="29" spans="1:16" ht="15" customHeight="1" x14ac:dyDescent="0.5">
      <c r="A29" s="41"/>
      <c r="B29" s="41"/>
      <c r="C29" s="41"/>
      <c r="D29" s="41"/>
      <c r="E29" s="41"/>
      <c r="F29" s="41"/>
      <c r="G29" s="41"/>
      <c r="H29" s="41"/>
      <c r="I29" s="41"/>
      <c r="J29" s="41"/>
      <c r="K29" s="41"/>
      <c r="L29" s="41"/>
      <c r="M29" s="41"/>
      <c r="N29" s="41"/>
      <c r="O29" s="41"/>
      <c r="P29" s="41"/>
    </row>
    <row r="30" spans="1:16" ht="15" customHeight="1" x14ac:dyDescent="0.5">
      <c r="A30" s="193"/>
      <c r="B30" s="41"/>
      <c r="C30" s="41"/>
      <c r="D30" s="41"/>
      <c r="E30" s="41"/>
      <c r="F30" s="41"/>
      <c r="G30" s="41"/>
      <c r="H30" s="41"/>
      <c r="I30" s="41"/>
      <c r="J30" s="41"/>
      <c r="K30" s="41"/>
      <c r="L30" s="41"/>
      <c r="M30" s="41"/>
      <c r="N30" s="41"/>
      <c r="O30" s="41"/>
      <c r="P30" s="470" t="s">
        <v>5</v>
      </c>
    </row>
    <row r="31" spans="1:16" ht="15" hidden="1" customHeight="1" x14ac:dyDescent="0.5">
      <c r="A31" s="196"/>
    </row>
  </sheetData>
  <sheetProtection algorithmName="SHA-512" hashValue="SGeYI4lcBBJvMMOymVnCIimei0mlsFuDjkFUgGVBxlMXNNz6CRPelZM0mvdvdgUr2PgnCwv4OyHbOt+qI1XBIg==" saltValue="eHTuwnB+m28Wl5Dy8h3Tmw==" spinCount="100000" sheet="1" objects="1" scenarios="1"/>
  <protectedRanges>
    <protectedRange sqref="C17:C18 C20:C26" name="Range1"/>
  </protectedRanges>
  <mergeCells count="2">
    <mergeCell ref="B5:O5"/>
    <mergeCell ref="B6:O6"/>
  </mergeCells>
  <pageMargins left="0.25" right="0.25" top="0.75" bottom="0.75" header="0.3" footer="0.3"/>
  <pageSetup scale="97" fitToHeight="0" orientation="landscape" r:id="rId1"/>
  <rowBreaks count="1" manualBreakCount="1">
    <brk id="30" max="16383" man="1"/>
  </rowBreaks>
  <colBreaks count="1" manualBreakCount="1">
    <brk id="16"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6F16-4BD4-4A59-9CE7-2833B7A4F48F}">
  <sheetPr>
    <tabColor rgb="FF53B847"/>
  </sheetPr>
  <dimension ref="A1:AH170"/>
  <sheetViews>
    <sheetView topLeftCell="L24" zoomScaleNormal="100" zoomScaleSheetLayoutView="99" workbookViewId="0">
      <selection activeCell="T57" sqref="T57"/>
    </sheetView>
  </sheetViews>
  <sheetFormatPr defaultColWidth="0" defaultRowHeight="15" customHeight="1" zeroHeight="1" x14ac:dyDescent="0.45"/>
  <cols>
    <col min="1" max="2" width="5.73046875" style="114" customWidth="1"/>
    <col min="3" max="3" width="16" style="114" customWidth="1"/>
    <col min="4" max="5" width="8.73046875" style="114" customWidth="1"/>
    <col min="6" max="6" width="34.73046875" style="114" customWidth="1"/>
    <col min="7" max="7" width="26.86328125" style="114" customWidth="1"/>
    <col min="8" max="8" width="33.86328125" style="114" customWidth="1"/>
    <col min="9" max="11" width="5.73046875" style="114" customWidth="1"/>
    <col min="12" max="12" width="8.3984375" style="114" customWidth="1"/>
    <col min="13" max="13" width="11.86328125" style="114" bestFit="1" customWidth="1"/>
    <col min="14" max="14" width="30.86328125" style="114" bestFit="1" customWidth="1"/>
    <col min="15" max="15" width="30.9296875" style="114" customWidth="1"/>
    <col min="16" max="16" width="12.59765625" style="114" customWidth="1"/>
    <col min="17" max="17" width="5.73046875" style="114" customWidth="1"/>
    <col min="18" max="18" width="3.73046875" style="114" customWidth="1"/>
    <col min="19" max="19" width="5.73046875" style="114" customWidth="1"/>
    <col min="20" max="20" width="50.265625" style="114" bestFit="1" customWidth="1"/>
    <col min="21" max="21" width="35.73046875" style="114" customWidth="1"/>
    <col min="22" max="22" width="61.265625" style="114" customWidth="1"/>
    <col min="23" max="23" width="5.73046875" style="114" customWidth="1"/>
    <col min="24" max="24" width="8.73046875" style="114" customWidth="1"/>
    <col min="25" max="34" width="8.73046875" style="114" hidden="1" customWidth="1"/>
    <col min="35" max="16384" width="14.3984375" style="114" hidden="1"/>
  </cols>
  <sheetData>
    <row r="1" spans="1:24" ht="15" customHeight="1" x14ac:dyDescent="0.45">
      <c r="A1" s="113"/>
      <c r="B1" s="113"/>
      <c r="C1" s="113"/>
      <c r="D1" s="113"/>
      <c r="E1" s="113"/>
      <c r="F1" s="113"/>
      <c r="G1" s="113"/>
      <c r="H1" s="113"/>
      <c r="I1" s="113"/>
      <c r="J1" s="113"/>
      <c r="K1" s="113"/>
      <c r="L1" s="113"/>
      <c r="M1" s="113"/>
      <c r="N1" s="113"/>
      <c r="O1" s="113"/>
      <c r="P1" s="113"/>
      <c r="Q1" s="113"/>
      <c r="R1" s="113"/>
      <c r="S1" s="113"/>
      <c r="T1" s="113"/>
      <c r="U1" s="113"/>
      <c r="V1" s="113"/>
      <c r="W1" s="113"/>
      <c r="X1" s="113"/>
    </row>
    <row r="2" spans="1:24" ht="15" customHeight="1" thickBot="1" x14ac:dyDescent="0.5">
      <c r="A2" s="113"/>
      <c r="B2" s="113"/>
      <c r="C2" s="113"/>
      <c r="D2" s="113"/>
      <c r="E2" s="113"/>
      <c r="F2" s="113"/>
      <c r="G2" s="113"/>
      <c r="H2" s="113"/>
      <c r="I2" s="113"/>
      <c r="J2" s="113"/>
      <c r="K2" s="113"/>
      <c r="L2" s="113"/>
      <c r="M2" s="113"/>
      <c r="N2" s="113"/>
      <c r="O2" s="113"/>
      <c r="P2" s="113"/>
      <c r="Q2" s="113"/>
      <c r="R2" s="113"/>
      <c r="S2" s="113"/>
      <c r="T2" s="113"/>
      <c r="U2" s="113"/>
      <c r="V2" s="113"/>
      <c r="W2" s="113"/>
      <c r="X2" s="113"/>
    </row>
    <row r="3" spans="1:24" ht="15" customHeight="1" x14ac:dyDescent="0.5">
      <c r="A3" s="113"/>
      <c r="B3" s="208" t="str">
        <f>'Part I-Instuctions'!B3</f>
        <v>Duke OSW ARFI Submission Uptake Form_UPDATED 04.17.2025</v>
      </c>
      <c r="C3" s="124"/>
      <c r="D3" s="124"/>
      <c r="E3" s="124"/>
      <c r="F3" s="124"/>
      <c r="G3" s="124"/>
      <c r="H3" s="124"/>
      <c r="I3" s="124"/>
      <c r="J3" s="124"/>
      <c r="K3" s="124"/>
      <c r="L3" s="124"/>
      <c r="M3" s="124"/>
      <c r="N3" s="124"/>
      <c r="O3" s="124"/>
      <c r="P3" s="124"/>
      <c r="Q3" s="124"/>
      <c r="R3" s="124"/>
      <c r="S3" s="124"/>
      <c r="T3" s="124"/>
      <c r="U3" s="124"/>
      <c r="V3" s="124"/>
      <c r="W3" s="125"/>
      <c r="X3" s="113"/>
    </row>
    <row r="4" spans="1:24" ht="15" customHeight="1" x14ac:dyDescent="0.5">
      <c r="A4" s="113"/>
      <c r="B4" s="126"/>
      <c r="C4" s="108"/>
      <c r="D4" s="108"/>
      <c r="E4" s="108"/>
      <c r="F4" s="108"/>
      <c r="G4" s="108"/>
      <c r="H4" s="108"/>
      <c r="I4" s="108"/>
      <c r="J4" s="108"/>
      <c r="K4" s="108"/>
      <c r="L4" s="108"/>
      <c r="M4" s="108"/>
      <c r="N4" s="108"/>
      <c r="O4" s="108"/>
      <c r="P4" s="108"/>
      <c r="Q4" s="108"/>
      <c r="R4" s="108"/>
      <c r="S4" s="108"/>
      <c r="T4" s="108"/>
      <c r="U4" s="108"/>
      <c r="V4" s="108"/>
      <c r="W4" s="127"/>
      <c r="X4" s="113"/>
    </row>
    <row r="5" spans="1:24" ht="14.25" customHeight="1" x14ac:dyDescent="0.55000000000000004">
      <c r="A5" s="113"/>
      <c r="B5" s="199"/>
      <c r="C5" s="200" t="s">
        <v>367</v>
      </c>
      <c r="D5" s="200"/>
      <c r="E5" s="200"/>
      <c r="F5" s="200"/>
      <c r="G5" s="200"/>
      <c r="H5" s="200"/>
      <c r="I5" s="200"/>
      <c r="J5" s="200"/>
      <c r="K5" s="200"/>
      <c r="L5" s="615" t="s">
        <v>298</v>
      </c>
      <c r="M5" s="615"/>
      <c r="N5" s="615"/>
      <c r="O5" s="615"/>
      <c r="P5" s="615"/>
      <c r="Q5" s="615"/>
      <c r="R5" s="615"/>
      <c r="S5" s="615"/>
      <c r="T5" s="615"/>
      <c r="U5" s="615"/>
      <c r="V5" s="615"/>
      <c r="W5" s="478"/>
      <c r="X5" s="113"/>
    </row>
    <row r="6" spans="1:24" ht="14.25" customHeight="1" x14ac:dyDescent="0.55000000000000004">
      <c r="A6" s="113"/>
      <c r="B6" s="199"/>
      <c r="C6" s="200" t="s">
        <v>286</v>
      </c>
      <c r="D6" s="200"/>
      <c r="E6" s="200"/>
      <c r="F6" s="200"/>
      <c r="G6" s="200"/>
      <c r="H6" s="200"/>
      <c r="I6" s="200"/>
      <c r="J6" s="200"/>
      <c r="K6" s="200"/>
      <c r="L6" s="615" t="s">
        <v>433</v>
      </c>
      <c r="M6" s="615"/>
      <c r="N6" s="615"/>
      <c r="O6" s="615"/>
      <c r="P6" s="615"/>
      <c r="Q6" s="615"/>
      <c r="R6" s="615"/>
      <c r="S6" s="615"/>
      <c r="T6" s="615"/>
      <c r="U6" s="615"/>
      <c r="V6" s="615"/>
      <c r="W6" s="478"/>
      <c r="X6" s="113"/>
    </row>
    <row r="7" spans="1:24" ht="14.25" customHeight="1" x14ac:dyDescent="0.5">
      <c r="A7" s="113"/>
      <c r="B7" s="479"/>
      <c r="C7" s="74"/>
      <c r="D7" s="74"/>
      <c r="E7" s="74"/>
      <c r="F7" s="74"/>
      <c r="G7" s="74"/>
      <c r="H7" s="74"/>
      <c r="I7" s="74"/>
      <c r="J7" s="74"/>
      <c r="K7" s="74"/>
      <c r="L7" s="74"/>
      <c r="M7" s="74"/>
      <c r="N7" s="74"/>
      <c r="O7" s="74"/>
      <c r="P7" s="74"/>
      <c r="Q7" s="74"/>
      <c r="R7" s="74"/>
      <c r="S7" s="74"/>
      <c r="T7" s="74"/>
      <c r="U7" s="74"/>
      <c r="V7" s="74"/>
      <c r="W7" s="478"/>
      <c r="X7" s="113"/>
    </row>
    <row r="8" spans="1:24" ht="15" customHeight="1" x14ac:dyDescent="0.45">
      <c r="A8" s="113"/>
      <c r="B8" s="139"/>
      <c r="C8" s="134"/>
      <c r="D8" s="134"/>
      <c r="E8" s="134"/>
      <c r="F8" s="134"/>
      <c r="G8" s="134"/>
      <c r="H8" s="134"/>
      <c r="I8" s="134"/>
      <c r="J8" s="134"/>
      <c r="K8" s="134"/>
      <c r="L8" s="134"/>
      <c r="M8" s="134"/>
      <c r="N8" s="134"/>
      <c r="O8" s="134"/>
      <c r="P8" s="134"/>
      <c r="Q8" s="134"/>
      <c r="R8" s="134"/>
      <c r="S8" s="134"/>
      <c r="T8" s="134"/>
      <c r="U8" s="134"/>
      <c r="V8" s="134"/>
      <c r="W8" s="138"/>
      <c r="X8" s="113"/>
    </row>
    <row r="9" spans="1:24" ht="15" customHeight="1" x14ac:dyDescent="0.45">
      <c r="A9" s="113"/>
      <c r="B9" s="139"/>
      <c r="C9" s="134"/>
      <c r="D9" s="134"/>
      <c r="E9" s="134"/>
      <c r="F9" s="134"/>
      <c r="G9" s="134"/>
      <c r="H9" s="134"/>
      <c r="I9" s="134"/>
      <c r="J9" s="134"/>
      <c r="K9" s="134"/>
      <c r="L9" s="134"/>
      <c r="M9" s="134"/>
      <c r="N9" s="134"/>
      <c r="O9" s="134"/>
      <c r="P9" s="134"/>
      <c r="Q9" s="134"/>
      <c r="R9" s="134"/>
      <c r="S9" s="134"/>
      <c r="T9" s="134"/>
      <c r="U9" s="134"/>
      <c r="V9" s="134"/>
      <c r="W9" s="138"/>
      <c r="X9" s="113"/>
    </row>
    <row r="10" spans="1:24" ht="15" customHeight="1" x14ac:dyDescent="0.45">
      <c r="A10" s="113"/>
      <c r="B10" s="139"/>
      <c r="C10" s="134"/>
      <c r="D10" s="134"/>
      <c r="E10" s="134"/>
      <c r="F10" s="134"/>
      <c r="G10" s="134"/>
      <c r="H10" s="134"/>
      <c r="I10" s="134"/>
      <c r="J10" s="134"/>
      <c r="K10" s="134"/>
      <c r="L10" s="134"/>
      <c r="M10" s="134"/>
      <c r="N10" s="134"/>
      <c r="O10" s="134"/>
      <c r="P10" s="134"/>
      <c r="Q10" s="134"/>
      <c r="R10" s="134"/>
      <c r="S10" s="134"/>
      <c r="T10" s="134"/>
      <c r="U10" s="134"/>
      <c r="V10" s="134"/>
      <c r="W10" s="138"/>
      <c r="X10" s="113"/>
    </row>
    <row r="11" spans="1:24" ht="15" customHeight="1" x14ac:dyDescent="0.45">
      <c r="A11" s="113"/>
      <c r="B11" s="139"/>
      <c r="C11" s="134"/>
      <c r="D11" s="134"/>
      <c r="E11" s="134"/>
      <c r="F11" s="134"/>
      <c r="G11" s="134"/>
      <c r="H11" s="134"/>
      <c r="I11" s="134"/>
      <c r="J11" s="134"/>
      <c r="K11" s="134"/>
      <c r="L11" s="134"/>
      <c r="M11" s="134"/>
      <c r="N11" s="134"/>
      <c r="O11" s="134"/>
      <c r="P11" s="134"/>
      <c r="Q11" s="134"/>
      <c r="R11" s="134"/>
      <c r="S11" s="134"/>
      <c r="T11" s="134"/>
      <c r="U11" s="134"/>
      <c r="V11" s="134"/>
      <c r="W11" s="138"/>
      <c r="X11" s="113"/>
    </row>
    <row r="12" spans="1:24" ht="15" customHeight="1" x14ac:dyDescent="0.45">
      <c r="A12" s="113"/>
      <c r="B12" s="139"/>
      <c r="C12" s="134"/>
      <c r="D12" s="134"/>
      <c r="E12" s="134"/>
      <c r="F12" s="134"/>
      <c r="G12" s="134"/>
      <c r="H12" s="134"/>
      <c r="I12" s="134"/>
      <c r="J12" s="134"/>
      <c r="K12" s="134"/>
      <c r="L12" s="134"/>
      <c r="M12" s="134"/>
      <c r="N12" s="134"/>
      <c r="O12" s="134"/>
      <c r="P12" s="134"/>
      <c r="Q12" s="134"/>
      <c r="R12" s="134"/>
      <c r="S12" s="134"/>
      <c r="T12" s="134"/>
      <c r="U12" s="134"/>
      <c r="V12" s="134"/>
      <c r="W12" s="138"/>
      <c r="X12" s="113"/>
    </row>
    <row r="13" spans="1:24" ht="15" customHeight="1" x14ac:dyDescent="0.45">
      <c r="A13" s="113"/>
      <c r="B13" s="139"/>
      <c r="C13" s="134"/>
      <c r="D13" s="134"/>
      <c r="E13" s="134"/>
      <c r="F13" s="134"/>
      <c r="G13" s="134"/>
      <c r="H13" s="134"/>
      <c r="I13" s="134"/>
      <c r="J13" s="134"/>
      <c r="K13" s="134"/>
      <c r="L13" s="134"/>
      <c r="M13" s="134"/>
      <c r="N13" s="134"/>
      <c r="O13" s="134"/>
      <c r="P13" s="134"/>
      <c r="Q13" s="134"/>
      <c r="R13" s="134"/>
      <c r="S13" s="134"/>
      <c r="T13" s="134"/>
      <c r="U13" s="134"/>
      <c r="V13" s="134"/>
      <c r="W13" s="138"/>
      <c r="X13" s="113"/>
    </row>
    <row r="14" spans="1:24" ht="15" customHeight="1" x14ac:dyDescent="0.45">
      <c r="A14" s="113"/>
      <c r="B14" s="139"/>
      <c r="C14" s="134"/>
      <c r="D14" s="134"/>
      <c r="E14" s="134"/>
      <c r="F14" s="134"/>
      <c r="G14" s="134"/>
      <c r="H14" s="134"/>
      <c r="I14" s="134"/>
      <c r="J14" s="134"/>
      <c r="K14" s="134"/>
      <c r="L14" s="134"/>
      <c r="M14" s="134"/>
      <c r="N14" s="134"/>
      <c r="O14" s="134"/>
      <c r="P14" s="134"/>
      <c r="Q14" s="134"/>
      <c r="R14" s="134"/>
      <c r="S14" s="134"/>
      <c r="T14" s="134"/>
      <c r="U14" s="134"/>
      <c r="V14" s="134"/>
      <c r="W14" s="138"/>
      <c r="X14" s="113"/>
    </row>
    <row r="15" spans="1:24" ht="15" customHeight="1" x14ac:dyDescent="0.45">
      <c r="A15" s="113"/>
      <c r="B15" s="139"/>
      <c r="C15" s="134"/>
      <c r="D15" s="134"/>
      <c r="E15" s="134"/>
      <c r="F15" s="134"/>
      <c r="G15" s="134"/>
      <c r="H15" s="134"/>
      <c r="I15" s="134"/>
      <c r="J15" s="134"/>
      <c r="K15" s="134"/>
      <c r="L15" s="134"/>
      <c r="M15" s="134"/>
      <c r="N15" s="134"/>
      <c r="O15" s="134"/>
      <c r="P15" s="134"/>
      <c r="Q15" s="134"/>
      <c r="R15" s="134"/>
      <c r="S15" s="134"/>
      <c r="T15" s="134"/>
      <c r="U15" s="134"/>
      <c r="V15" s="134"/>
      <c r="W15" s="138"/>
      <c r="X15" s="113"/>
    </row>
    <row r="16" spans="1:24" ht="15" customHeight="1" x14ac:dyDescent="0.45">
      <c r="A16" s="113"/>
      <c r="B16" s="139"/>
      <c r="C16" s="134"/>
      <c r="D16" s="134"/>
      <c r="E16" s="134"/>
      <c r="F16" s="134"/>
      <c r="G16" s="134"/>
      <c r="H16" s="134"/>
      <c r="I16" s="134"/>
      <c r="J16" s="134"/>
      <c r="K16" s="134"/>
      <c r="L16" s="134"/>
      <c r="M16" s="134"/>
      <c r="N16" s="134"/>
      <c r="O16" s="134"/>
      <c r="P16" s="134"/>
      <c r="Q16" s="134"/>
      <c r="R16" s="134"/>
      <c r="S16" s="134"/>
      <c r="T16" s="134"/>
      <c r="U16" s="134"/>
      <c r="V16" s="134"/>
      <c r="W16" s="138"/>
      <c r="X16" s="113"/>
    </row>
    <row r="17" spans="1:28" ht="15" customHeight="1" x14ac:dyDescent="0.45">
      <c r="A17" s="113"/>
      <c r="B17" s="139"/>
      <c r="C17" s="134"/>
      <c r="D17" s="134"/>
      <c r="E17" s="134"/>
      <c r="F17" s="134"/>
      <c r="G17" s="134"/>
      <c r="H17" s="134"/>
      <c r="I17" s="134"/>
      <c r="J17" s="134"/>
      <c r="K17" s="134"/>
      <c r="L17" s="134"/>
      <c r="M17" s="134"/>
      <c r="N17" s="134"/>
      <c r="O17" s="134"/>
      <c r="P17" s="134"/>
      <c r="Q17" s="134"/>
      <c r="R17" s="134"/>
      <c r="S17" s="134"/>
      <c r="T17" s="134"/>
      <c r="U17" s="134"/>
      <c r="V17" s="134"/>
      <c r="W17" s="138"/>
      <c r="X17" s="113"/>
    </row>
    <row r="18" spans="1:28" ht="16.5" customHeight="1" x14ac:dyDescent="0.45">
      <c r="A18" s="113"/>
      <c r="B18" s="139"/>
      <c r="C18" s="134"/>
      <c r="D18" s="134"/>
      <c r="E18" s="134"/>
      <c r="F18" s="134"/>
      <c r="G18" s="134"/>
      <c r="H18" s="134"/>
      <c r="I18" s="134"/>
      <c r="J18" s="134"/>
      <c r="K18" s="134"/>
      <c r="L18" s="134"/>
      <c r="M18" s="134"/>
      <c r="N18" s="134"/>
      <c r="O18" s="134"/>
      <c r="P18" s="134"/>
      <c r="Q18" s="134"/>
      <c r="R18" s="134"/>
      <c r="S18" s="134"/>
      <c r="T18" s="134"/>
      <c r="U18" s="134"/>
      <c r="V18" s="134"/>
      <c r="W18" s="138"/>
      <c r="X18" s="113"/>
    </row>
    <row r="19" spans="1:28" ht="16.5" customHeight="1" x14ac:dyDescent="0.45">
      <c r="A19" s="113"/>
      <c r="B19" s="139"/>
      <c r="C19" s="134"/>
      <c r="D19" s="134"/>
      <c r="E19" s="134"/>
      <c r="F19" s="134"/>
      <c r="G19" s="134"/>
      <c r="H19" s="134"/>
      <c r="I19" s="134"/>
      <c r="J19" s="134"/>
      <c r="K19" s="134"/>
      <c r="L19" s="675" t="s">
        <v>287</v>
      </c>
      <c r="M19" s="675"/>
      <c r="N19" s="675"/>
      <c r="O19" s="675"/>
      <c r="P19" s="675"/>
      <c r="Q19" s="675"/>
      <c r="R19" s="675"/>
      <c r="S19" s="675"/>
      <c r="T19" s="675"/>
      <c r="U19" s="675"/>
      <c r="V19" s="675"/>
      <c r="W19" s="138"/>
      <c r="X19" s="113"/>
    </row>
    <row r="20" spans="1:28" ht="16.5" customHeight="1" x14ac:dyDescent="0.55000000000000004">
      <c r="A20" s="113"/>
      <c r="B20" s="139"/>
      <c r="C20" s="134"/>
      <c r="D20" s="134"/>
      <c r="E20" s="134"/>
      <c r="F20" s="134"/>
      <c r="G20" s="134"/>
      <c r="H20" s="134"/>
      <c r="I20" s="134"/>
      <c r="J20" s="134"/>
      <c r="K20" s="134"/>
      <c r="L20" s="663" t="s">
        <v>434</v>
      </c>
      <c r="M20" s="663"/>
      <c r="N20" s="663"/>
      <c r="O20" s="663"/>
      <c r="P20" s="663"/>
      <c r="Q20" s="663"/>
      <c r="R20" s="663"/>
      <c r="S20" s="663"/>
      <c r="T20" s="663"/>
      <c r="U20" s="663"/>
      <c r="V20" s="663"/>
      <c r="W20" s="681"/>
      <c r="X20" s="113"/>
    </row>
    <row r="21" spans="1:28" ht="16.5" customHeight="1" thickBot="1" x14ac:dyDescent="0.5">
      <c r="A21" s="113"/>
      <c r="B21" s="139"/>
      <c r="C21" s="134"/>
      <c r="D21" s="134"/>
      <c r="E21" s="134"/>
      <c r="F21" s="134"/>
      <c r="G21" s="134"/>
      <c r="H21" s="134"/>
      <c r="I21" s="134"/>
      <c r="J21" s="134"/>
      <c r="K21" s="134"/>
      <c r="L21" s="134"/>
      <c r="M21" s="134"/>
      <c r="N21" s="115"/>
      <c r="O21" s="115"/>
      <c r="P21" s="115"/>
      <c r="Q21" s="115"/>
      <c r="R21" s="115"/>
      <c r="S21" s="115"/>
      <c r="T21" s="115"/>
      <c r="U21" s="115"/>
      <c r="V21" s="115"/>
      <c r="W21" s="138"/>
      <c r="X21" s="113"/>
      <c r="Z21" s="115"/>
      <c r="AA21" s="115"/>
      <c r="AB21" s="115"/>
    </row>
    <row r="22" spans="1:28" ht="16.5" customHeight="1" thickBot="1" x14ac:dyDescent="0.5">
      <c r="A22" s="113"/>
      <c r="B22" s="139"/>
      <c r="C22" s="134"/>
      <c r="D22" s="134"/>
      <c r="E22" s="134"/>
      <c r="F22" s="134"/>
      <c r="G22" s="134"/>
      <c r="H22" s="134"/>
      <c r="I22" s="134"/>
      <c r="J22" s="134"/>
      <c r="K22" s="134"/>
      <c r="L22" s="679">
        <v>0</v>
      </c>
      <c r="M22" s="680"/>
      <c r="N22" s="680"/>
      <c r="O22" s="676" t="s">
        <v>440</v>
      </c>
      <c r="P22" s="677"/>
      <c r="Q22" s="677"/>
      <c r="R22" s="677"/>
      <c r="S22" s="677"/>
      <c r="T22" s="677"/>
      <c r="U22" s="677"/>
      <c r="V22" s="678"/>
      <c r="W22" s="480"/>
      <c r="X22" s="113"/>
      <c r="Z22" s="116"/>
      <c r="AA22" s="116"/>
      <c r="AB22" s="116"/>
    </row>
    <row r="23" spans="1:28" ht="16.5" customHeight="1" x14ac:dyDescent="0.45">
      <c r="A23" s="113"/>
      <c r="B23" s="139"/>
      <c r="C23" s="134"/>
      <c r="D23" s="134"/>
      <c r="E23" s="134"/>
      <c r="F23" s="134"/>
      <c r="G23" s="134"/>
      <c r="H23" s="134"/>
      <c r="I23" s="117"/>
      <c r="J23" s="134"/>
      <c r="K23" s="134"/>
      <c r="L23" s="134"/>
      <c r="M23" s="134"/>
      <c r="N23" s="134"/>
      <c r="O23" s="134"/>
      <c r="P23" s="134"/>
      <c r="Q23" s="134"/>
      <c r="R23" s="134"/>
      <c r="S23" s="134"/>
      <c r="T23" s="134"/>
      <c r="U23" s="134"/>
      <c r="V23" s="134"/>
      <c r="W23" s="138"/>
      <c r="X23" s="113"/>
      <c r="Z23" s="116"/>
      <c r="AA23" s="116"/>
      <c r="AB23" s="116"/>
    </row>
    <row r="24" spans="1:28" ht="16.5" customHeight="1" x14ac:dyDescent="0.45">
      <c r="A24" s="113"/>
      <c r="B24" s="139"/>
      <c r="C24" s="134"/>
      <c r="D24" s="134"/>
      <c r="E24" s="134"/>
      <c r="F24" s="134"/>
      <c r="G24" s="134"/>
      <c r="H24" s="134"/>
      <c r="I24" s="134"/>
      <c r="J24" s="134"/>
      <c r="K24" s="134"/>
      <c r="L24" s="134"/>
      <c r="M24" s="134"/>
      <c r="O24" s="231"/>
      <c r="P24" s="231"/>
      <c r="Q24" s="231"/>
      <c r="R24" s="231"/>
      <c r="S24" s="231"/>
      <c r="T24" s="231"/>
      <c r="U24" s="231"/>
      <c r="W24" s="138"/>
      <c r="X24" s="113"/>
    </row>
    <row r="25" spans="1:28" ht="16.5" customHeight="1" x14ac:dyDescent="0.45">
      <c r="A25" s="113"/>
      <c r="B25" s="139"/>
      <c r="C25" s="134"/>
      <c r="D25" s="134"/>
      <c r="E25" s="134"/>
      <c r="F25" s="134"/>
      <c r="G25" s="134"/>
      <c r="H25" s="134"/>
      <c r="I25" s="134"/>
      <c r="J25" s="134"/>
      <c r="K25" s="134"/>
      <c r="L25" s="134"/>
      <c r="M25" s="134"/>
      <c r="N25" s="134"/>
      <c r="O25" s="134"/>
      <c r="P25" s="134"/>
      <c r="Q25" s="134"/>
      <c r="R25" s="134"/>
      <c r="S25" s="134"/>
      <c r="T25" s="134"/>
      <c r="U25" s="134"/>
      <c r="V25" s="134"/>
      <c r="W25" s="138"/>
      <c r="X25" s="113"/>
    </row>
    <row r="26" spans="1:28" ht="15" customHeight="1" x14ac:dyDescent="0.45">
      <c r="A26" s="113"/>
      <c r="B26" s="139"/>
      <c r="C26" s="134"/>
      <c r="D26" s="134"/>
      <c r="E26" s="134"/>
      <c r="F26" s="134"/>
      <c r="G26" s="134"/>
      <c r="H26" s="134"/>
      <c r="I26" s="134"/>
      <c r="J26" s="134"/>
      <c r="K26" s="184"/>
      <c r="L26" s="184"/>
      <c r="M26" s="184"/>
      <c r="N26" s="184"/>
      <c r="O26" s="184"/>
      <c r="P26" s="184"/>
      <c r="Q26" s="184"/>
      <c r="R26" s="184"/>
      <c r="S26" s="184"/>
      <c r="T26" s="184"/>
      <c r="U26" s="184"/>
      <c r="V26" s="184"/>
      <c r="W26" s="138"/>
      <c r="X26" s="113"/>
    </row>
    <row r="27" spans="1:28" ht="15" customHeight="1" x14ac:dyDescent="0.45">
      <c r="A27" s="113"/>
      <c r="B27" s="139"/>
      <c r="C27" s="481"/>
      <c r="D27" s="481"/>
      <c r="E27" s="481"/>
      <c r="F27" s="481"/>
      <c r="G27" s="481"/>
      <c r="H27" s="481"/>
      <c r="I27" s="481"/>
      <c r="J27" s="481"/>
      <c r="K27" s="481"/>
      <c r="L27" s="481"/>
      <c r="M27" s="481"/>
      <c r="N27" s="134"/>
      <c r="O27" s="134"/>
      <c r="P27" s="134"/>
      <c r="Q27" s="134"/>
      <c r="R27" s="184"/>
      <c r="S27" s="134"/>
      <c r="T27" s="134"/>
      <c r="U27" s="134"/>
      <c r="V27" s="134"/>
      <c r="W27" s="138"/>
      <c r="X27" s="113"/>
    </row>
    <row r="28" spans="1:28" ht="15" customHeight="1" x14ac:dyDescent="0.45">
      <c r="A28" s="113"/>
      <c r="B28" s="139"/>
      <c r="C28" s="481"/>
      <c r="D28" s="481"/>
      <c r="E28" s="481"/>
      <c r="F28" s="481"/>
      <c r="G28" s="481"/>
      <c r="H28" s="481"/>
      <c r="I28" s="481"/>
      <c r="J28" s="481"/>
      <c r="K28" s="481"/>
      <c r="L28" s="481"/>
      <c r="M28" s="481"/>
      <c r="N28" s="482"/>
      <c r="O28" s="482"/>
      <c r="P28" s="482"/>
      <c r="Q28" s="482"/>
      <c r="R28" s="483"/>
      <c r="S28" s="482"/>
      <c r="T28" s="683"/>
      <c r="U28" s="683"/>
      <c r="V28" s="134"/>
      <c r="W28" s="138"/>
      <c r="X28" s="113"/>
    </row>
    <row r="29" spans="1:28" s="198" customFormat="1" ht="15" customHeight="1" thickBot="1" x14ac:dyDescent="0.5">
      <c r="A29" s="197"/>
      <c r="B29" s="484"/>
      <c r="C29" s="657" t="s">
        <v>296</v>
      </c>
      <c r="D29" s="657"/>
      <c r="E29" s="657"/>
      <c r="F29" s="657"/>
      <c r="G29" s="657"/>
      <c r="H29" s="657"/>
      <c r="I29" s="117"/>
      <c r="K29" s="117"/>
      <c r="L29" s="682" t="s">
        <v>374</v>
      </c>
      <c r="M29" s="682"/>
      <c r="N29" s="682"/>
      <c r="O29" s="682"/>
      <c r="P29" s="682"/>
      <c r="Q29" s="117"/>
      <c r="R29" s="183"/>
      <c r="S29" s="115"/>
      <c r="T29" s="657" t="s">
        <v>373</v>
      </c>
      <c r="U29" s="657"/>
      <c r="V29" s="657"/>
      <c r="W29" s="485"/>
      <c r="X29" s="197"/>
    </row>
    <row r="30" spans="1:28" ht="29.25" x14ac:dyDescent="0.55000000000000004">
      <c r="A30" s="113"/>
      <c r="B30" s="139"/>
      <c r="C30" s="132" t="s">
        <v>370</v>
      </c>
      <c r="D30" s="133" t="s">
        <v>288</v>
      </c>
      <c r="E30" s="133" t="s">
        <v>289</v>
      </c>
      <c r="F30" s="133" t="s">
        <v>313</v>
      </c>
      <c r="G30" s="134"/>
      <c r="H30" s="134"/>
      <c r="I30" s="134"/>
      <c r="J30" s="134"/>
      <c r="K30" s="134"/>
      <c r="L30" s="663" t="s">
        <v>430</v>
      </c>
      <c r="M30" s="664"/>
      <c r="N30" s="664"/>
      <c r="O30" s="664"/>
      <c r="P30" s="664"/>
      <c r="Q30" s="134"/>
      <c r="R30" s="184"/>
      <c r="S30" s="134"/>
      <c r="T30" s="655" t="s">
        <v>435</v>
      </c>
      <c r="U30" s="655"/>
      <c r="V30" s="655"/>
      <c r="W30" s="138"/>
      <c r="X30" s="113"/>
    </row>
    <row r="31" spans="1:28" ht="14.25" customHeight="1" x14ac:dyDescent="0.45">
      <c r="A31" s="113"/>
      <c r="B31" s="139"/>
      <c r="C31" s="491" t="s">
        <v>383</v>
      </c>
      <c r="D31" s="743"/>
      <c r="E31" s="743"/>
      <c r="F31" s="743"/>
      <c r="G31" s="518" t="s">
        <v>427</v>
      </c>
      <c r="H31" s="134"/>
      <c r="I31" s="134"/>
      <c r="J31" s="134"/>
      <c r="K31" s="134"/>
      <c r="L31" s="134"/>
      <c r="M31" s="134"/>
      <c r="N31" s="134"/>
      <c r="O31" s="134"/>
      <c r="P31" s="134"/>
      <c r="Q31" s="134"/>
      <c r="R31" s="184"/>
      <c r="S31" s="134"/>
      <c r="T31" s="134"/>
      <c r="U31" s="486"/>
      <c r="V31" s="134"/>
      <c r="W31" s="138"/>
      <c r="X31" s="113"/>
    </row>
    <row r="32" spans="1:28" ht="14.25" x14ac:dyDescent="0.45">
      <c r="A32" s="113"/>
      <c r="B32" s="139"/>
      <c r="C32" s="492" t="s">
        <v>384</v>
      </c>
      <c r="D32" s="741"/>
      <c r="E32" s="741"/>
      <c r="F32" s="742"/>
      <c r="G32" s="517" t="s">
        <v>441</v>
      </c>
      <c r="H32" s="134"/>
      <c r="I32" s="134"/>
      <c r="J32" s="134"/>
      <c r="K32" s="134"/>
      <c r="L32" s="661"/>
      <c r="M32" s="662"/>
      <c r="N32" s="662"/>
      <c r="O32" s="662"/>
      <c r="P32" s="662"/>
      <c r="Q32" s="134"/>
      <c r="R32" s="184"/>
      <c r="S32" s="134"/>
      <c r="T32" s="119"/>
      <c r="U32" s="133"/>
      <c r="V32" s="134"/>
      <c r="W32" s="138"/>
      <c r="X32" s="113"/>
    </row>
    <row r="33" spans="1:30" ht="14.25" customHeight="1" x14ac:dyDescent="0.45">
      <c r="A33" s="113"/>
      <c r="B33" s="139"/>
      <c r="C33" s="134"/>
      <c r="D33" s="134"/>
      <c r="E33" s="134"/>
      <c r="F33" s="134"/>
      <c r="G33" s="134"/>
      <c r="H33" s="134"/>
      <c r="I33" s="134"/>
      <c r="J33" s="134"/>
      <c r="K33" s="134"/>
      <c r="L33" s="134"/>
      <c r="M33" s="134"/>
      <c r="N33" s="134"/>
      <c r="O33" s="134"/>
      <c r="P33" s="134"/>
      <c r="Q33" s="133"/>
      <c r="R33" s="487"/>
      <c r="S33" s="134"/>
      <c r="T33" s="119"/>
      <c r="U33" s="133"/>
      <c r="V33" s="134"/>
      <c r="W33" s="488"/>
      <c r="X33" s="113"/>
    </row>
    <row r="34" spans="1:30" ht="14.25" customHeight="1" thickBot="1" x14ac:dyDescent="0.5">
      <c r="A34" s="113"/>
      <c r="B34" s="139"/>
      <c r="C34" s="134"/>
      <c r="D34" s="134"/>
      <c r="E34" s="667" t="s">
        <v>427</v>
      </c>
      <c r="F34" s="667"/>
      <c r="G34" s="667"/>
      <c r="H34" s="667"/>
      <c r="I34" s="134"/>
      <c r="J34" s="134"/>
      <c r="K34" s="134"/>
      <c r="L34" s="133"/>
      <c r="M34" s="133"/>
      <c r="N34" s="703" t="s">
        <v>441</v>
      </c>
      <c r="O34" s="703"/>
      <c r="P34" s="703"/>
      <c r="Q34" s="489"/>
      <c r="R34" s="487"/>
      <c r="S34" s="134"/>
      <c r="T34" s="119"/>
      <c r="U34" s="667" t="s">
        <v>427</v>
      </c>
      <c r="V34" s="667"/>
      <c r="W34" s="488"/>
      <c r="X34" s="113"/>
    </row>
    <row r="35" spans="1:30" ht="14.25" customHeight="1" thickBot="1" x14ac:dyDescent="0.5">
      <c r="A35" s="113"/>
      <c r="B35" s="139"/>
      <c r="C35" s="670" t="s">
        <v>383</v>
      </c>
      <c r="D35" s="671"/>
      <c r="E35" s="671"/>
      <c r="F35" s="671"/>
      <c r="G35" s="671"/>
      <c r="H35" s="672"/>
      <c r="I35" s="134"/>
      <c r="J35" s="134"/>
      <c r="K35" s="134"/>
      <c r="L35" s="686" t="s">
        <v>383</v>
      </c>
      <c r="M35" s="671"/>
      <c r="N35" s="671"/>
      <c r="O35" s="671"/>
      <c r="P35" s="672"/>
      <c r="Q35" s="133"/>
      <c r="R35" s="487"/>
      <c r="S35" s="134"/>
      <c r="T35" s="670" t="s">
        <v>383</v>
      </c>
      <c r="U35" s="687"/>
      <c r="V35" s="688"/>
      <c r="W35" s="488"/>
      <c r="X35" s="113"/>
    </row>
    <row r="36" spans="1:30" ht="14.25" customHeight="1" x14ac:dyDescent="0.45">
      <c r="A36" s="113"/>
      <c r="B36" s="139"/>
      <c r="C36" s="665" t="s">
        <v>290</v>
      </c>
      <c r="D36" s="666"/>
      <c r="E36" s="533"/>
      <c r="F36" s="533"/>
      <c r="G36" s="533"/>
      <c r="H36" s="534"/>
      <c r="I36" s="134"/>
      <c r="J36" s="134"/>
      <c r="K36" s="134"/>
      <c r="L36" s="684" t="s">
        <v>290</v>
      </c>
      <c r="M36" s="685"/>
      <c r="N36" s="493"/>
      <c r="O36" s="493"/>
      <c r="P36" s="668" t="s">
        <v>428</v>
      </c>
      <c r="Q36" s="133"/>
      <c r="R36" s="487"/>
      <c r="S36" s="134"/>
      <c r="T36" s="519" t="s">
        <v>382</v>
      </c>
      <c r="U36" s="493" t="s">
        <v>293</v>
      </c>
      <c r="V36" s="520" t="s">
        <v>81</v>
      </c>
      <c r="W36" s="488"/>
      <c r="X36" s="113"/>
    </row>
    <row r="37" spans="1:30" ht="14.25" customHeight="1" thickBot="1" x14ac:dyDescent="0.5">
      <c r="A37" s="113"/>
      <c r="B37" s="139"/>
      <c r="C37" s="494" t="s">
        <v>288</v>
      </c>
      <c r="D37" s="436" t="s">
        <v>289</v>
      </c>
      <c r="E37" s="704" t="s">
        <v>291</v>
      </c>
      <c r="F37" s="704"/>
      <c r="G37" s="436" t="s">
        <v>376</v>
      </c>
      <c r="H37" s="511" t="s">
        <v>292</v>
      </c>
      <c r="I37" s="118"/>
      <c r="J37" s="118"/>
      <c r="K37" s="119"/>
      <c r="L37" s="494" t="s">
        <v>288</v>
      </c>
      <c r="M37" s="436" t="s">
        <v>289</v>
      </c>
      <c r="N37" s="430" t="s">
        <v>375</v>
      </c>
      <c r="O37" s="432" t="s">
        <v>293</v>
      </c>
      <c r="P37" s="669"/>
      <c r="Q37" s="119"/>
      <c r="R37" s="185"/>
      <c r="S37" s="134"/>
      <c r="T37" s="521"/>
      <c r="U37" s="436"/>
      <c r="V37" s="522"/>
      <c r="W37" s="138"/>
      <c r="X37" s="113"/>
      <c r="AC37" s="673" t="s">
        <v>290</v>
      </c>
      <c r="AD37" s="673"/>
    </row>
    <row r="38" spans="1:30" ht="14.25" customHeight="1" x14ac:dyDescent="0.45">
      <c r="A38" s="113"/>
      <c r="B38" s="139"/>
      <c r="C38" s="525">
        <v>2025</v>
      </c>
      <c r="D38" s="526">
        <v>1</v>
      </c>
      <c r="E38" s="659"/>
      <c r="F38" s="660"/>
      <c r="G38" s="181"/>
      <c r="H38" s="138"/>
      <c r="I38" s="134"/>
      <c r="J38" s="134"/>
      <c r="K38" s="134"/>
      <c r="L38" s="525"/>
      <c r="M38" s="526">
        <v>4</v>
      </c>
      <c r="N38" s="489"/>
      <c r="O38" s="180"/>
      <c r="P38" s="495"/>
      <c r="Q38" s="119"/>
      <c r="R38" s="185"/>
      <c r="S38" s="134"/>
      <c r="T38" s="139" t="s">
        <v>363</v>
      </c>
      <c r="U38" s="181"/>
      <c r="V38" s="497"/>
      <c r="W38" s="138"/>
      <c r="X38" s="113"/>
      <c r="AC38" s="514" t="s">
        <v>297</v>
      </c>
      <c r="AD38" s="514" t="s">
        <v>289</v>
      </c>
    </row>
    <row r="39" spans="1:30" ht="14.25" customHeight="1" x14ac:dyDescent="0.45">
      <c r="A39" s="113"/>
      <c r="B39" s="549"/>
      <c r="C39" s="523"/>
      <c r="D39" s="527"/>
      <c r="E39" s="654"/>
      <c r="F39" s="654"/>
      <c r="G39" s="181"/>
      <c r="H39" s="138"/>
      <c r="I39" s="134"/>
      <c r="J39" s="134"/>
      <c r="K39" s="134"/>
      <c r="L39" s="523"/>
      <c r="M39" s="527"/>
      <c r="N39" s="134"/>
      <c r="O39" s="181"/>
      <c r="P39" s="495"/>
      <c r="Q39" s="120"/>
      <c r="R39" s="186"/>
      <c r="S39" s="134"/>
      <c r="T39" s="139" t="s">
        <v>299</v>
      </c>
      <c r="U39" s="181"/>
      <c r="V39" s="497"/>
      <c r="W39" s="138"/>
      <c r="X39" s="113"/>
      <c r="AC39" s="514">
        <v>2037</v>
      </c>
      <c r="AD39" s="514">
        <v>1</v>
      </c>
    </row>
    <row r="40" spans="1:30" ht="14.25" customHeight="1" x14ac:dyDescent="0.45">
      <c r="A40" s="113"/>
      <c r="B40" s="549"/>
      <c r="C40" s="523"/>
      <c r="D40" s="527"/>
      <c r="E40" s="654"/>
      <c r="F40" s="654"/>
      <c r="G40" s="181"/>
      <c r="H40" s="138"/>
      <c r="I40" s="134"/>
      <c r="J40" s="134"/>
      <c r="K40" s="134"/>
      <c r="L40" s="523"/>
      <c r="M40" s="527"/>
      <c r="N40" s="134"/>
      <c r="O40" s="181"/>
      <c r="P40" s="495"/>
      <c r="Q40" s="120"/>
      <c r="R40" s="186"/>
      <c r="S40" s="134"/>
      <c r="T40" s="139" t="s">
        <v>364</v>
      </c>
      <c r="U40" s="181"/>
      <c r="V40" s="497"/>
      <c r="W40" s="138"/>
      <c r="X40" s="113"/>
      <c r="AC40" s="514">
        <v>2036</v>
      </c>
      <c r="AD40" s="514">
        <v>2</v>
      </c>
    </row>
    <row r="41" spans="1:30" ht="14.25" customHeight="1" x14ac:dyDescent="0.45">
      <c r="A41" s="113"/>
      <c r="B41" s="549"/>
      <c r="C41" s="523"/>
      <c r="D41" s="527"/>
      <c r="E41" s="654"/>
      <c r="F41" s="654"/>
      <c r="G41" s="181"/>
      <c r="H41" s="138"/>
      <c r="I41" s="134"/>
      <c r="J41" s="134"/>
      <c r="K41" s="134"/>
      <c r="L41" s="523"/>
      <c r="M41" s="527"/>
      <c r="N41" s="134"/>
      <c r="O41" s="181"/>
      <c r="P41" s="495"/>
      <c r="Q41" s="120"/>
      <c r="R41" s="186"/>
      <c r="S41" s="134"/>
      <c r="T41" s="139" t="s">
        <v>300</v>
      </c>
      <c r="U41" s="181"/>
      <c r="V41" s="497"/>
      <c r="W41" s="138"/>
      <c r="X41" s="113"/>
      <c r="AC41" s="514">
        <v>2035</v>
      </c>
      <c r="AD41" s="514">
        <v>3</v>
      </c>
    </row>
    <row r="42" spans="1:30" ht="14.25" customHeight="1" x14ac:dyDescent="0.45">
      <c r="A42" s="113"/>
      <c r="B42" s="139"/>
      <c r="C42" s="523"/>
      <c r="D42" s="527"/>
      <c r="E42" s="654"/>
      <c r="F42" s="654"/>
      <c r="G42" s="181"/>
      <c r="H42" s="138"/>
      <c r="I42" s="134"/>
      <c r="J42" s="134"/>
      <c r="K42" s="134"/>
      <c r="L42" s="523"/>
      <c r="M42" s="527"/>
      <c r="N42" s="134"/>
      <c r="O42" s="181"/>
      <c r="P42" s="495"/>
      <c r="Q42" s="120"/>
      <c r="R42" s="186"/>
      <c r="S42" s="134"/>
      <c r="T42" s="139" t="s">
        <v>365</v>
      </c>
      <c r="U42" s="181"/>
      <c r="V42" s="497"/>
      <c r="W42" s="138"/>
      <c r="X42" s="113"/>
      <c r="AC42" s="514">
        <v>2034</v>
      </c>
      <c r="AD42" s="514">
        <v>4</v>
      </c>
    </row>
    <row r="43" spans="1:30" ht="14.25" customHeight="1" x14ac:dyDescent="0.45">
      <c r="A43" s="113"/>
      <c r="B43" s="139"/>
      <c r="C43" s="523"/>
      <c r="D43" s="527"/>
      <c r="E43" s="654"/>
      <c r="F43" s="654"/>
      <c r="G43" s="181"/>
      <c r="H43" s="138"/>
      <c r="I43" s="134"/>
      <c r="J43" s="134"/>
      <c r="K43" s="134"/>
      <c r="L43" s="523"/>
      <c r="M43" s="527"/>
      <c r="N43" s="134"/>
      <c r="O43" s="181"/>
      <c r="P43" s="495"/>
      <c r="Q43" s="120"/>
      <c r="R43" s="186"/>
      <c r="S43" s="134"/>
      <c r="T43" s="139" t="s">
        <v>366</v>
      </c>
      <c r="U43" s="181"/>
      <c r="V43" s="497"/>
      <c r="W43" s="138"/>
      <c r="X43" s="113"/>
      <c r="AC43" s="514">
        <v>2033</v>
      </c>
      <c r="AD43" s="514"/>
    </row>
    <row r="44" spans="1:30" ht="14.25" customHeight="1" x14ac:dyDescent="0.45">
      <c r="A44" s="113"/>
      <c r="B44" s="139"/>
      <c r="C44" s="523"/>
      <c r="D44" s="527"/>
      <c r="E44" s="654"/>
      <c r="F44" s="654"/>
      <c r="G44" s="181"/>
      <c r="H44" s="138"/>
      <c r="I44" s="134"/>
      <c r="J44" s="134"/>
      <c r="K44" s="134"/>
      <c r="L44" s="523"/>
      <c r="M44" s="527"/>
      <c r="N44" s="134"/>
      <c r="O44" s="181"/>
      <c r="P44" s="495"/>
      <c r="Q44" s="120"/>
      <c r="R44" s="186"/>
      <c r="S44" s="134"/>
      <c r="T44" s="139" t="s">
        <v>301</v>
      </c>
      <c r="U44" s="181"/>
      <c r="V44" s="497"/>
      <c r="W44" s="138"/>
      <c r="X44" s="113"/>
      <c r="AC44" s="514">
        <v>2032</v>
      </c>
      <c r="AD44" s="514"/>
    </row>
    <row r="45" spans="1:30" ht="14.25" customHeight="1" x14ac:dyDescent="0.45">
      <c r="A45" s="113"/>
      <c r="B45" s="139"/>
      <c r="C45" s="523"/>
      <c r="D45" s="527"/>
      <c r="E45" s="654"/>
      <c r="F45" s="654"/>
      <c r="G45" s="181"/>
      <c r="H45" s="138"/>
      <c r="I45" s="134"/>
      <c r="J45" s="134"/>
      <c r="K45" s="134"/>
      <c r="L45" s="523"/>
      <c r="M45" s="527"/>
      <c r="N45" s="134"/>
      <c r="O45" s="181"/>
      <c r="P45" s="495"/>
      <c r="Q45" s="120"/>
      <c r="R45" s="186"/>
      <c r="S45" s="134"/>
      <c r="T45" s="139" t="s">
        <v>302</v>
      </c>
      <c r="U45" s="181"/>
      <c r="V45" s="497"/>
      <c r="W45" s="138"/>
      <c r="X45" s="113"/>
      <c r="AC45" s="514">
        <v>2031</v>
      </c>
      <c r="AD45" s="514"/>
    </row>
    <row r="46" spans="1:30" ht="14.25" customHeight="1" x14ac:dyDescent="0.45">
      <c r="A46" s="113"/>
      <c r="B46" s="139"/>
      <c r="C46" s="523"/>
      <c r="D46" s="527"/>
      <c r="E46" s="654"/>
      <c r="F46" s="654"/>
      <c r="G46" s="181"/>
      <c r="H46" s="138"/>
      <c r="I46" s="134"/>
      <c r="J46" s="134"/>
      <c r="K46" s="134"/>
      <c r="L46" s="523"/>
      <c r="M46" s="527"/>
      <c r="N46" s="134"/>
      <c r="O46" s="181"/>
      <c r="P46" s="495"/>
      <c r="Q46" s="120"/>
      <c r="R46" s="186"/>
      <c r="S46" s="134"/>
      <c r="T46" s="139" t="s">
        <v>303</v>
      </c>
      <c r="U46" s="181"/>
      <c r="V46" s="497"/>
      <c r="W46" s="138"/>
      <c r="X46" s="113"/>
      <c r="AC46" s="514">
        <v>2030</v>
      </c>
      <c r="AD46" s="514"/>
    </row>
    <row r="47" spans="1:30" ht="14.25" customHeight="1" x14ac:dyDescent="0.45">
      <c r="A47" s="113"/>
      <c r="B47" s="139"/>
      <c r="C47" s="523"/>
      <c r="D47" s="527"/>
      <c r="E47" s="654"/>
      <c r="F47" s="654"/>
      <c r="G47" s="181"/>
      <c r="H47" s="138"/>
      <c r="I47" s="134"/>
      <c r="J47" s="134"/>
      <c r="K47" s="134"/>
      <c r="L47" s="523"/>
      <c r="M47" s="527"/>
      <c r="N47" s="134"/>
      <c r="O47" s="181"/>
      <c r="P47" s="495"/>
      <c r="Q47" s="120"/>
      <c r="R47" s="186"/>
      <c r="S47" s="134"/>
      <c r="T47" s="139" t="s">
        <v>304</v>
      </c>
      <c r="U47" s="181"/>
      <c r="V47" s="497"/>
      <c r="W47" s="138"/>
      <c r="X47" s="113"/>
      <c r="AC47" s="514">
        <v>2029</v>
      </c>
      <c r="AD47" s="514"/>
    </row>
    <row r="48" spans="1:30" ht="14.25" customHeight="1" x14ac:dyDescent="0.45">
      <c r="A48" s="113"/>
      <c r="B48" s="139"/>
      <c r="C48" s="523"/>
      <c r="D48" s="527"/>
      <c r="E48" s="654"/>
      <c r="F48" s="654"/>
      <c r="G48" s="181"/>
      <c r="H48" s="138"/>
      <c r="I48" s="134"/>
      <c r="J48" s="134"/>
      <c r="K48" s="134"/>
      <c r="L48" s="523"/>
      <c r="M48" s="527"/>
      <c r="N48" s="134"/>
      <c r="O48" s="181"/>
      <c r="P48" s="495"/>
      <c r="Q48" s="120"/>
      <c r="R48" s="186"/>
      <c r="S48" s="134"/>
      <c r="T48" s="139" t="s">
        <v>305</v>
      </c>
      <c r="U48" s="181"/>
      <c r="V48" s="497"/>
      <c r="W48" s="138"/>
      <c r="X48" s="113"/>
      <c r="AC48" s="514">
        <v>2028</v>
      </c>
      <c r="AD48" s="514"/>
    </row>
    <row r="49" spans="1:30" ht="14.25" customHeight="1" x14ac:dyDescent="0.45">
      <c r="A49" s="113"/>
      <c r="B49" s="139"/>
      <c r="C49" s="523"/>
      <c r="D49" s="527"/>
      <c r="E49" s="654"/>
      <c r="F49" s="654"/>
      <c r="G49" s="181"/>
      <c r="H49" s="138"/>
      <c r="I49" s="134"/>
      <c r="J49" s="134"/>
      <c r="K49" s="134"/>
      <c r="L49" s="523"/>
      <c r="M49" s="527"/>
      <c r="N49" s="134"/>
      <c r="O49" s="181"/>
      <c r="P49" s="495"/>
      <c r="Q49" s="120"/>
      <c r="R49" s="186"/>
      <c r="S49" s="134"/>
      <c r="T49" s="139" t="s">
        <v>306</v>
      </c>
      <c r="U49" s="181"/>
      <c r="V49" s="497"/>
      <c r="W49" s="138"/>
      <c r="X49" s="113"/>
      <c r="AC49" s="514">
        <v>2027</v>
      </c>
      <c r="AD49" s="514"/>
    </row>
    <row r="50" spans="1:30" ht="14.25" customHeight="1" x14ac:dyDescent="0.45">
      <c r="A50" s="113"/>
      <c r="B50" s="139"/>
      <c r="C50" s="523"/>
      <c r="D50" s="527"/>
      <c r="E50" s="654"/>
      <c r="F50" s="654"/>
      <c r="G50" s="181"/>
      <c r="H50" s="138"/>
      <c r="I50" s="134"/>
      <c r="J50" s="134"/>
      <c r="K50" s="134"/>
      <c r="L50" s="523"/>
      <c r="M50" s="527"/>
      <c r="N50" s="134"/>
      <c r="O50" s="181"/>
      <c r="P50" s="495"/>
      <c r="Q50" s="120"/>
      <c r="R50" s="186"/>
      <c r="S50" s="134"/>
      <c r="T50" s="139" t="s">
        <v>307</v>
      </c>
      <c r="U50" s="181"/>
      <c r="V50" s="497"/>
      <c r="W50" s="138"/>
      <c r="X50" s="113"/>
      <c r="AC50" s="514">
        <v>2026</v>
      </c>
      <c r="AD50" s="514"/>
    </row>
    <row r="51" spans="1:30" ht="14.25" customHeight="1" x14ac:dyDescent="0.45">
      <c r="A51" s="113"/>
      <c r="B51" s="139"/>
      <c r="C51" s="523"/>
      <c r="D51" s="527"/>
      <c r="E51" s="654"/>
      <c r="F51" s="654"/>
      <c r="G51" s="181"/>
      <c r="H51" s="138"/>
      <c r="I51" s="134"/>
      <c r="J51" s="134"/>
      <c r="K51" s="134"/>
      <c r="L51" s="523"/>
      <c r="M51" s="527"/>
      <c r="N51" s="134"/>
      <c r="O51" s="181"/>
      <c r="P51" s="495"/>
      <c r="Q51" s="120"/>
      <c r="R51" s="186"/>
      <c r="S51" s="134"/>
      <c r="T51" s="139" t="s">
        <v>308</v>
      </c>
      <c r="U51" s="181"/>
      <c r="V51" s="497"/>
      <c r="W51" s="138"/>
      <c r="X51" s="113"/>
      <c r="AC51" s="514">
        <v>2025</v>
      </c>
      <c r="AD51" s="515"/>
    </row>
    <row r="52" spans="1:30" ht="14.25" customHeight="1" x14ac:dyDescent="0.45">
      <c r="A52" s="113"/>
      <c r="B52" s="139"/>
      <c r="C52" s="523"/>
      <c r="D52" s="527"/>
      <c r="E52" s="658"/>
      <c r="F52" s="658"/>
      <c r="G52" s="181"/>
      <c r="H52" s="138"/>
      <c r="I52" s="134"/>
      <c r="J52" s="134"/>
      <c r="K52" s="134"/>
      <c r="L52" s="523"/>
      <c r="M52" s="527"/>
      <c r="N52" s="134"/>
      <c r="O52" s="181"/>
      <c r="P52" s="495"/>
      <c r="Q52" s="120"/>
      <c r="R52" s="186"/>
      <c r="S52" s="134"/>
      <c r="T52" s="139" t="s">
        <v>309</v>
      </c>
      <c r="U52" s="181"/>
      <c r="V52" s="497"/>
      <c r="W52" s="138"/>
      <c r="X52" s="113"/>
      <c r="AC52" s="514"/>
      <c r="AD52" s="515"/>
    </row>
    <row r="53" spans="1:30" ht="14.25" customHeight="1" x14ac:dyDescent="0.45">
      <c r="A53" s="113"/>
      <c r="B53" s="139"/>
      <c r="C53" s="523"/>
      <c r="D53" s="527"/>
      <c r="E53" s="658"/>
      <c r="F53" s="658"/>
      <c r="G53" s="181"/>
      <c r="H53" s="138"/>
      <c r="I53" s="134"/>
      <c r="J53" s="134"/>
      <c r="K53" s="134"/>
      <c r="L53" s="523"/>
      <c r="M53" s="527"/>
      <c r="N53" s="134"/>
      <c r="O53" s="181"/>
      <c r="P53" s="495"/>
      <c r="Q53" s="120"/>
      <c r="R53" s="186"/>
      <c r="S53" s="134"/>
      <c r="T53" s="139" t="s">
        <v>1</v>
      </c>
      <c r="U53" s="181"/>
      <c r="V53" s="497"/>
      <c r="W53" s="138"/>
      <c r="X53" s="113"/>
      <c r="AC53" s="516"/>
      <c r="AD53" s="515"/>
    </row>
    <row r="54" spans="1:30" ht="14.25" customHeight="1" x14ac:dyDescent="0.45">
      <c r="A54" s="113"/>
      <c r="B54" s="139"/>
      <c r="C54" s="523"/>
      <c r="D54" s="527"/>
      <c r="E54" s="658"/>
      <c r="F54" s="658"/>
      <c r="G54" s="181"/>
      <c r="H54" s="138"/>
      <c r="I54" s="134"/>
      <c r="J54" s="134"/>
      <c r="K54" s="134"/>
      <c r="L54" s="523"/>
      <c r="M54" s="527"/>
      <c r="N54" s="134"/>
      <c r="O54" s="181"/>
      <c r="P54" s="495"/>
      <c r="Q54" s="120"/>
      <c r="R54" s="186"/>
      <c r="S54" s="134"/>
      <c r="T54" s="139" t="s">
        <v>310</v>
      </c>
      <c r="U54" s="181"/>
      <c r="V54" s="497"/>
      <c r="W54" s="138"/>
      <c r="X54" s="113"/>
      <c r="AC54"/>
    </row>
    <row r="55" spans="1:30" ht="14.25" customHeight="1" x14ac:dyDescent="0.45">
      <c r="A55" s="113"/>
      <c r="B55" s="139"/>
      <c r="C55" s="523"/>
      <c r="D55" s="527"/>
      <c r="E55" s="658"/>
      <c r="F55" s="658"/>
      <c r="G55" s="181"/>
      <c r="H55" s="138"/>
      <c r="I55" s="134"/>
      <c r="J55" s="134"/>
      <c r="K55" s="134"/>
      <c r="L55" s="523"/>
      <c r="M55" s="527"/>
      <c r="N55" s="134"/>
      <c r="O55" s="181"/>
      <c r="P55" s="495"/>
      <c r="Q55" s="120"/>
      <c r="R55" s="186"/>
      <c r="S55" s="134"/>
      <c r="T55" s="139" t="s">
        <v>311</v>
      </c>
      <c r="U55" s="181"/>
      <c r="V55" s="497"/>
      <c r="W55" s="138"/>
      <c r="X55" s="113"/>
      <c r="AC55"/>
    </row>
    <row r="56" spans="1:30" ht="14.25" customHeight="1" x14ac:dyDescent="0.45">
      <c r="A56" s="113"/>
      <c r="B56" s="139"/>
      <c r="C56" s="523"/>
      <c r="D56" s="527"/>
      <c r="E56" s="658"/>
      <c r="F56" s="658"/>
      <c r="G56" s="181"/>
      <c r="H56" s="138"/>
      <c r="I56" s="134"/>
      <c r="J56" s="134"/>
      <c r="K56" s="134"/>
      <c r="L56" s="523"/>
      <c r="M56" s="527"/>
      <c r="N56" s="134"/>
      <c r="O56" s="181"/>
      <c r="P56" s="495"/>
      <c r="Q56" s="120"/>
      <c r="R56" s="186"/>
      <c r="S56" s="134"/>
      <c r="T56" s="139" t="s">
        <v>312</v>
      </c>
      <c r="U56" s="181"/>
      <c r="V56" s="497"/>
      <c r="W56" s="138"/>
      <c r="X56" s="113"/>
      <c r="AC56"/>
    </row>
    <row r="57" spans="1:30" ht="14.25" customHeight="1" x14ac:dyDescent="0.45">
      <c r="A57" s="113"/>
      <c r="B57" s="139"/>
      <c r="C57" s="523"/>
      <c r="D57" s="527"/>
      <c r="E57" s="658"/>
      <c r="F57" s="658"/>
      <c r="G57" s="181"/>
      <c r="H57" s="138"/>
      <c r="I57" s="134"/>
      <c r="J57" s="134"/>
      <c r="K57" s="134"/>
      <c r="L57" s="523"/>
      <c r="M57" s="527"/>
      <c r="N57" s="134"/>
      <c r="O57" s="181"/>
      <c r="P57" s="495"/>
      <c r="Q57" s="120"/>
      <c r="R57" s="186"/>
      <c r="S57" s="134"/>
      <c r="T57" s="498" t="s">
        <v>436</v>
      </c>
      <c r="U57" s="181"/>
      <c r="V57" s="502" t="s">
        <v>437</v>
      </c>
      <c r="W57" s="138"/>
      <c r="X57" s="113"/>
      <c r="AC57"/>
    </row>
    <row r="58" spans="1:30" ht="14.25" customHeight="1" x14ac:dyDescent="0.45">
      <c r="A58" s="113"/>
      <c r="B58" s="139"/>
      <c r="C58" s="523"/>
      <c r="D58" s="527"/>
      <c r="E58" s="658"/>
      <c r="F58" s="658"/>
      <c r="G58" s="181"/>
      <c r="H58" s="138"/>
      <c r="I58" s="134"/>
      <c r="J58" s="134"/>
      <c r="K58" s="134"/>
      <c r="L58" s="523"/>
      <c r="M58" s="527"/>
      <c r="N58" s="134"/>
      <c r="O58" s="181"/>
      <c r="P58" s="495"/>
      <c r="Q58" s="120"/>
      <c r="R58" s="186"/>
      <c r="S58" s="134"/>
      <c r="T58" s="499"/>
      <c r="U58" s="181"/>
      <c r="V58" s="497"/>
      <c r="W58" s="138"/>
      <c r="X58" s="113"/>
      <c r="AC58"/>
    </row>
    <row r="59" spans="1:30" ht="14.25" customHeight="1" x14ac:dyDescent="0.45">
      <c r="A59" s="113"/>
      <c r="B59" s="139"/>
      <c r="C59" s="523"/>
      <c r="D59" s="527"/>
      <c r="E59" s="658"/>
      <c r="F59" s="658"/>
      <c r="G59" s="181"/>
      <c r="H59" s="138"/>
      <c r="I59" s="134"/>
      <c r="J59" s="134"/>
      <c r="K59" s="134"/>
      <c r="L59" s="523"/>
      <c r="M59" s="527"/>
      <c r="N59" s="134"/>
      <c r="O59" s="181"/>
      <c r="P59" s="495"/>
      <c r="Q59" s="120"/>
      <c r="R59" s="186"/>
      <c r="S59" s="134"/>
      <c r="T59" s="499"/>
      <c r="U59" s="181"/>
      <c r="V59" s="497"/>
      <c r="W59" s="138"/>
      <c r="X59" s="113"/>
      <c r="AC59"/>
    </row>
    <row r="60" spans="1:30" ht="14.25" customHeight="1" x14ac:dyDescent="0.45">
      <c r="A60" s="113"/>
      <c r="B60" s="139"/>
      <c r="C60" s="523"/>
      <c r="D60" s="527"/>
      <c r="E60" s="658"/>
      <c r="F60" s="658"/>
      <c r="G60" s="181"/>
      <c r="H60" s="138"/>
      <c r="I60" s="134"/>
      <c r="J60" s="134"/>
      <c r="K60" s="134"/>
      <c r="L60" s="523"/>
      <c r="M60" s="527"/>
      <c r="N60" s="134"/>
      <c r="O60" s="181"/>
      <c r="P60" s="495"/>
      <c r="Q60" s="120"/>
      <c r="R60" s="186"/>
      <c r="S60" s="134"/>
      <c r="T60" s="499"/>
      <c r="U60" s="181"/>
      <c r="V60" s="497"/>
      <c r="W60" s="138"/>
      <c r="X60" s="113"/>
      <c r="AC60"/>
    </row>
    <row r="61" spans="1:30" ht="14.25" customHeight="1" x14ac:dyDescent="0.45">
      <c r="A61" s="113"/>
      <c r="B61" s="139"/>
      <c r="C61" s="523"/>
      <c r="D61" s="527"/>
      <c r="E61" s="658"/>
      <c r="F61" s="658"/>
      <c r="G61" s="181"/>
      <c r="H61" s="138"/>
      <c r="I61" s="134"/>
      <c r="J61" s="134"/>
      <c r="K61" s="134"/>
      <c r="L61" s="523"/>
      <c r="M61" s="527"/>
      <c r="N61" s="134"/>
      <c r="O61" s="181"/>
      <c r="P61" s="495"/>
      <c r="Q61" s="120"/>
      <c r="R61" s="186"/>
      <c r="S61" s="134"/>
      <c r="T61" s="499"/>
      <c r="U61" s="181"/>
      <c r="V61" s="497"/>
      <c r="W61" s="138"/>
      <c r="X61" s="113"/>
      <c r="AC61"/>
    </row>
    <row r="62" spans="1:30" ht="14.25" customHeight="1" x14ac:dyDescent="0.45">
      <c r="A62" s="113"/>
      <c r="B62" s="139"/>
      <c r="C62" s="523"/>
      <c r="D62" s="527"/>
      <c r="E62" s="658"/>
      <c r="F62" s="658"/>
      <c r="G62" s="181"/>
      <c r="H62" s="138"/>
      <c r="I62" s="134"/>
      <c r="J62" s="134"/>
      <c r="K62" s="134"/>
      <c r="L62" s="523"/>
      <c r="M62" s="527"/>
      <c r="N62" s="134"/>
      <c r="O62" s="181"/>
      <c r="P62" s="495"/>
      <c r="Q62" s="120"/>
      <c r="R62" s="186"/>
      <c r="S62" s="134"/>
      <c r="T62" s="499"/>
      <c r="U62" s="181"/>
      <c r="V62" s="497"/>
      <c r="W62" s="138"/>
      <c r="X62" s="113"/>
      <c r="AC62"/>
    </row>
    <row r="63" spans="1:30" ht="14.25" customHeight="1" x14ac:dyDescent="0.45">
      <c r="A63" s="113"/>
      <c r="B63" s="139"/>
      <c r="C63" s="523"/>
      <c r="D63" s="527"/>
      <c r="E63" s="658"/>
      <c r="F63" s="658"/>
      <c r="G63" s="181"/>
      <c r="H63" s="138"/>
      <c r="I63" s="134"/>
      <c r="J63" s="134"/>
      <c r="K63" s="134"/>
      <c r="L63" s="523"/>
      <c r="M63" s="527"/>
      <c r="N63" s="134"/>
      <c r="O63" s="181"/>
      <c r="P63" s="495"/>
      <c r="Q63" s="120"/>
      <c r="R63" s="186"/>
      <c r="S63" s="134"/>
      <c r="T63" s="499"/>
      <c r="U63" s="181"/>
      <c r="V63" s="497"/>
      <c r="W63" s="138"/>
      <c r="X63" s="113"/>
      <c r="AC63"/>
    </row>
    <row r="64" spans="1:30" ht="14.25" customHeight="1" x14ac:dyDescent="0.45">
      <c r="A64" s="113"/>
      <c r="B64" s="139"/>
      <c r="C64" s="523"/>
      <c r="D64" s="527"/>
      <c r="E64" s="658"/>
      <c r="F64" s="658"/>
      <c r="G64" s="181"/>
      <c r="H64" s="138"/>
      <c r="I64" s="134"/>
      <c r="J64" s="134"/>
      <c r="K64" s="134"/>
      <c r="L64" s="523"/>
      <c r="M64" s="527"/>
      <c r="N64" s="134"/>
      <c r="O64" s="181"/>
      <c r="P64" s="495"/>
      <c r="Q64" s="120"/>
      <c r="R64" s="186"/>
      <c r="S64" s="134"/>
      <c r="T64" s="499"/>
      <c r="U64" s="181"/>
      <c r="V64" s="497"/>
      <c r="W64" s="138"/>
      <c r="X64" s="113"/>
      <c r="AC64"/>
    </row>
    <row r="65" spans="1:29" ht="14.25" customHeight="1" x14ac:dyDescent="0.45">
      <c r="A65" s="113"/>
      <c r="B65" s="139"/>
      <c r="C65" s="523"/>
      <c r="D65" s="527"/>
      <c r="E65" s="658"/>
      <c r="F65" s="658"/>
      <c r="G65" s="181"/>
      <c r="H65" s="138"/>
      <c r="I65" s="134"/>
      <c r="J65" s="134"/>
      <c r="K65" s="134"/>
      <c r="L65" s="523"/>
      <c r="M65" s="527"/>
      <c r="N65" s="134"/>
      <c r="O65" s="181"/>
      <c r="P65" s="495"/>
      <c r="Q65" s="120"/>
      <c r="R65" s="186"/>
      <c r="S65" s="134"/>
      <c r="T65" s="499"/>
      <c r="U65" s="181"/>
      <c r="V65" s="497"/>
      <c r="W65" s="138"/>
      <c r="X65" s="113"/>
      <c r="AC65"/>
    </row>
    <row r="66" spans="1:29" ht="14.25" customHeight="1" x14ac:dyDescent="0.45">
      <c r="A66" s="113"/>
      <c r="B66" s="139"/>
      <c r="C66" s="523"/>
      <c r="D66" s="527"/>
      <c r="E66" s="658"/>
      <c r="F66" s="658"/>
      <c r="G66" s="181"/>
      <c r="H66" s="138"/>
      <c r="I66" s="134"/>
      <c r="J66" s="134"/>
      <c r="K66" s="134"/>
      <c r="L66" s="523"/>
      <c r="M66" s="527"/>
      <c r="N66" s="134"/>
      <c r="O66" s="181"/>
      <c r="P66" s="495"/>
      <c r="Q66" s="120"/>
      <c r="R66" s="186"/>
      <c r="S66" s="134"/>
      <c r="T66" s="499"/>
      <c r="U66" s="181"/>
      <c r="V66" s="497"/>
      <c r="W66" s="138"/>
      <c r="X66" s="113"/>
      <c r="AC66"/>
    </row>
    <row r="67" spans="1:29" ht="14.25" customHeight="1" x14ac:dyDescent="0.45">
      <c r="A67" s="113"/>
      <c r="B67" s="139"/>
      <c r="C67" s="523"/>
      <c r="D67" s="527"/>
      <c r="E67" s="658"/>
      <c r="F67" s="658"/>
      <c r="G67" s="181"/>
      <c r="H67" s="138"/>
      <c r="I67" s="134"/>
      <c r="J67" s="134"/>
      <c r="K67" s="134"/>
      <c r="L67" s="523"/>
      <c r="M67" s="527"/>
      <c r="N67" s="134"/>
      <c r="O67" s="181"/>
      <c r="P67" s="495"/>
      <c r="Q67" s="120"/>
      <c r="R67" s="186"/>
      <c r="S67" s="134"/>
      <c r="T67" s="499"/>
      <c r="U67" s="181"/>
      <c r="V67" s="497"/>
      <c r="W67" s="138"/>
      <c r="X67" s="113"/>
      <c r="AC67"/>
    </row>
    <row r="68" spans="1:29" ht="14.25" customHeight="1" x14ac:dyDescent="0.45">
      <c r="A68" s="113"/>
      <c r="B68" s="139"/>
      <c r="C68" s="523"/>
      <c r="D68" s="527"/>
      <c r="E68" s="658"/>
      <c r="F68" s="658"/>
      <c r="G68" s="181"/>
      <c r="H68" s="138"/>
      <c r="I68" s="134"/>
      <c r="J68" s="134"/>
      <c r="K68" s="134"/>
      <c r="L68" s="523"/>
      <c r="M68" s="527"/>
      <c r="N68" s="134"/>
      <c r="O68" s="181"/>
      <c r="P68" s="495"/>
      <c r="Q68" s="120"/>
      <c r="R68" s="186"/>
      <c r="S68" s="134"/>
      <c r="T68" s="499"/>
      <c r="U68" s="181"/>
      <c r="V68" s="497"/>
      <c r="W68" s="138"/>
      <c r="X68" s="113"/>
      <c r="AC68"/>
    </row>
    <row r="69" spans="1:29" ht="14.25" customHeight="1" x14ac:dyDescent="0.45">
      <c r="A69" s="113"/>
      <c r="B69" s="139"/>
      <c r="C69" s="523"/>
      <c r="D69" s="527"/>
      <c r="E69" s="658"/>
      <c r="F69" s="658"/>
      <c r="G69" s="181"/>
      <c r="H69" s="138"/>
      <c r="I69" s="134"/>
      <c r="J69" s="134"/>
      <c r="K69" s="134"/>
      <c r="L69" s="523"/>
      <c r="M69" s="527"/>
      <c r="N69" s="134"/>
      <c r="O69" s="181"/>
      <c r="P69" s="495"/>
      <c r="Q69" s="120"/>
      <c r="R69" s="186"/>
      <c r="S69" s="134"/>
      <c r="T69" s="499"/>
      <c r="U69" s="181"/>
      <c r="V69" s="497"/>
      <c r="W69" s="138"/>
      <c r="X69" s="113"/>
      <c r="AC69"/>
    </row>
    <row r="70" spans="1:29" ht="14.25" customHeight="1" x14ac:dyDescent="0.45">
      <c r="A70" s="113"/>
      <c r="B70" s="139"/>
      <c r="C70" s="523"/>
      <c r="D70" s="527"/>
      <c r="E70" s="658"/>
      <c r="F70" s="658"/>
      <c r="G70" s="181"/>
      <c r="H70" s="138"/>
      <c r="I70" s="134"/>
      <c r="J70" s="134"/>
      <c r="K70" s="134"/>
      <c r="L70" s="523"/>
      <c r="M70" s="527"/>
      <c r="N70" s="134"/>
      <c r="O70" s="181"/>
      <c r="P70" s="495"/>
      <c r="Q70" s="120"/>
      <c r="R70" s="186"/>
      <c r="S70" s="134"/>
      <c r="T70" s="499"/>
      <c r="U70" s="181"/>
      <c r="V70" s="497"/>
      <c r="W70" s="138"/>
      <c r="X70" s="113"/>
      <c r="AC70"/>
    </row>
    <row r="71" spans="1:29" ht="14.25" customHeight="1" x14ac:dyDescent="0.45">
      <c r="A71" s="113"/>
      <c r="B71" s="139"/>
      <c r="C71" s="523"/>
      <c r="D71" s="527"/>
      <c r="E71" s="658"/>
      <c r="F71" s="658"/>
      <c r="G71" s="181"/>
      <c r="H71" s="138"/>
      <c r="I71" s="134"/>
      <c r="J71" s="134"/>
      <c r="K71" s="134"/>
      <c r="L71" s="523"/>
      <c r="M71" s="527"/>
      <c r="N71" s="134"/>
      <c r="O71" s="181"/>
      <c r="P71" s="495"/>
      <c r="Q71" s="120"/>
      <c r="R71" s="186"/>
      <c r="S71" s="134"/>
      <c r="T71" s="499"/>
      <c r="U71" s="181"/>
      <c r="V71" s="497"/>
      <c r="W71" s="138"/>
      <c r="X71" s="113"/>
      <c r="AC71"/>
    </row>
    <row r="72" spans="1:29" ht="14.25" customHeight="1" x14ac:dyDescent="0.45">
      <c r="A72" s="113"/>
      <c r="B72" s="139"/>
      <c r="C72" s="523"/>
      <c r="D72" s="527"/>
      <c r="E72" s="658"/>
      <c r="F72" s="658"/>
      <c r="G72" s="181"/>
      <c r="H72" s="138"/>
      <c r="I72" s="134"/>
      <c r="J72" s="134"/>
      <c r="K72" s="134"/>
      <c r="L72" s="523"/>
      <c r="M72" s="527"/>
      <c r="N72" s="134"/>
      <c r="O72" s="181"/>
      <c r="P72" s="495"/>
      <c r="Q72" s="120"/>
      <c r="R72" s="186"/>
      <c r="S72" s="134"/>
      <c r="T72" s="499"/>
      <c r="U72" s="181"/>
      <c r="V72" s="497"/>
      <c r="W72" s="138"/>
      <c r="X72" s="113"/>
      <c r="AC72"/>
    </row>
    <row r="73" spans="1:29" ht="14.25" customHeight="1" x14ac:dyDescent="0.45">
      <c r="A73" s="113"/>
      <c r="B73" s="139"/>
      <c r="C73" s="523"/>
      <c r="D73" s="527"/>
      <c r="E73" s="658"/>
      <c r="F73" s="658"/>
      <c r="G73" s="181"/>
      <c r="H73" s="138"/>
      <c r="I73" s="134"/>
      <c r="J73" s="134"/>
      <c r="K73" s="134"/>
      <c r="L73" s="523"/>
      <c r="M73" s="527"/>
      <c r="N73" s="134"/>
      <c r="O73" s="181"/>
      <c r="P73" s="495"/>
      <c r="Q73" s="120"/>
      <c r="R73" s="186"/>
      <c r="S73" s="134"/>
      <c r="T73" s="499"/>
      <c r="U73" s="181"/>
      <c r="V73" s="497"/>
      <c r="W73" s="138"/>
      <c r="X73" s="113"/>
      <c r="AC73"/>
    </row>
    <row r="74" spans="1:29" ht="14.25" customHeight="1" x14ac:dyDescent="0.45">
      <c r="A74" s="113"/>
      <c r="B74" s="139"/>
      <c r="C74" s="523"/>
      <c r="D74" s="527"/>
      <c r="E74" s="658"/>
      <c r="F74" s="658"/>
      <c r="G74" s="181"/>
      <c r="H74" s="138"/>
      <c r="I74" s="134"/>
      <c r="J74" s="134"/>
      <c r="K74" s="134"/>
      <c r="L74" s="523"/>
      <c r="M74" s="527"/>
      <c r="N74" s="134"/>
      <c r="O74" s="181"/>
      <c r="P74" s="495"/>
      <c r="Q74" s="120"/>
      <c r="R74" s="186"/>
      <c r="S74" s="134"/>
      <c r="T74" s="499"/>
      <c r="U74" s="181"/>
      <c r="V74" s="497"/>
      <c r="W74" s="138"/>
      <c r="X74" s="113"/>
      <c r="AC74"/>
    </row>
    <row r="75" spans="1:29" ht="14.25" customHeight="1" x14ac:dyDescent="0.45">
      <c r="A75" s="113"/>
      <c r="B75" s="139"/>
      <c r="C75" s="523"/>
      <c r="D75" s="527"/>
      <c r="E75" s="658"/>
      <c r="F75" s="658"/>
      <c r="G75" s="181"/>
      <c r="H75" s="138"/>
      <c r="I75" s="134"/>
      <c r="J75" s="134"/>
      <c r="K75" s="134"/>
      <c r="L75" s="523"/>
      <c r="M75" s="527"/>
      <c r="N75" s="134"/>
      <c r="O75" s="181"/>
      <c r="P75" s="495"/>
      <c r="Q75" s="120"/>
      <c r="R75" s="186"/>
      <c r="S75" s="134"/>
      <c r="T75" s="499"/>
      <c r="U75" s="181"/>
      <c r="V75" s="497"/>
      <c r="W75" s="138"/>
      <c r="X75" s="113"/>
      <c r="AC75"/>
    </row>
    <row r="76" spans="1:29" ht="14.25" customHeight="1" x14ac:dyDescent="0.45">
      <c r="A76" s="113"/>
      <c r="B76" s="139"/>
      <c r="C76" s="523"/>
      <c r="D76" s="527"/>
      <c r="E76" s="658"/>
      <c r="F76" s="658"/>
      <c r="G76" s="181"/>
      <c r="H76" s="138"/>
      <c r="I76" s="134"/>
      <c r="J76" s="134"/>
      <c r="K76" s="134"/>
      <c r="L76" s="523"/>
      <c r="M76" s="527"/>
      <c r="N76" s="134"/>
      <c r="O76" s="181"/>
      <c r="P76" s="495"/>
      <c r="Q76" s="120"/>
      <c r="R76" s="186"/>
      <c r="S76" s="134"/>
      <c r="T76" s="499"/>
      <c r="U76" s="181"/>
      <c r="V76" s="497"/>
      <c r="W76" s="138"/>
      <c r="X76" s="113"/>
      <c r="AC76"/>
    </row>
    <row r="77" spans="1:29" ht="14.25" customHeight="1" x14ac:dyDescent="0.45">
      <c r="A77" s="113"/>
      <c r="B77" s="139"/>
      <c r="C77" s="523"/>
      <c r="D77" s="527"/>
      <c r="E77" s="658"/>
      <c r="F77" s="658"/>
      <c r="G77" s="181"/>
      <c r="H77" s="138"/>
      <c r="I77" s="134"/>
      <c r="J77" s="134"/>
      <c r="K77" s="134"/>
      <c r="L77" s="523"/>
      <c r="M77" s="527"/>
      <c r="N77" s="134"/>
      <c r="O77" s="181"/>
      <c r="P77" s="495"/>
      <c r="Q77" s="120"/>
      <c r="R77" s="186"/>
      <c r="S77" s="134"/>
      <c r="T77" s="499"/>
      <c r="U77" s="181"/>
      <c r="V77" s="497"/>
      <c r="W77" s="138"/>
      <c r="X77" s="113"/>
      <c r="AC77"/>
    </row>
    <row r="78" spans="1:29" ht="14.25" customHeight="1" x14ac:dyDescent="0.45">
      <c r="A78" s="113"/>
      <c r="B78" s="139"/>
      <c r="C78" s="523"/>
      <c r="D78" s="527"/>
      <c r="E78" s="658"/>
      <c r="F78" s="658"/>
      <c r="G78" s="181"/>
      <c r="H78" s="138"/>
      <c r="I78" s="134"/>
      <c r="J78" s="134"/>
      <c r="K78" s="134"/>
      <c r="L78" s="523"/>
      <c r="M78" s="527"/>
      <c r="N78" s="134"/>
      <c r="O78" s="181"/>
      <c r="P78" s="495"/>
      <c r="Q78" s="120"/>
      <c r="R78" s="186"/>
      <c r="S78" s="134"/>
      <c r="T78" s="499"/>
      <c r="U78" s="181"/>
      <c r="V78" s="497"/>
      <c r="W78" s="138"/>
      <c r="X78" s="113"/>
      <c r="AC78"/>
    </row>
    <row r="79" spans="1:29" ht="14.25" customHeight="1" x14ac:dyDescent="0.45">
      <c r="A79" s="113"/>
      <c r="B79" s="139"/>
      <c r="C79" s="523"/>
      <c r="D79" s="527"/>
      <c r="E79" s="658"/>
      <c r="F79" s="658"/>
      <c r="G79" s="181"/>
      <c r="H79" s="138"/>
      <c r="I79" s="134"/>
      <c r="J79" s="134"/>
      <c r="K79" s="134"/>
      <c r="L79" s="523"/>
      <c r="M79" s="527"/>
      <c r="N79" s="134"/>
      <c r="O79" s="181"/>
      <c r="P79" s="495"/>
      <c r="Q79" s="120"/>
      <c r="R79" s="186"/>
      <c r="S79" s="134"/>
      <c r="T79" s="499"/>
      <c r="U79" s="181"/>
      <c r="V79" s="497"/>
      <c r="W79" s="138"/>
      <c r="X79" s="113"/>
      <c r="AC79"/>
    </row>
    <row r="80" spans="1:29" ht="14.25" customHeight="1" x14ac:dyDescent="0.45">
      <c r="A80" s="113"/>
      <c r="B80" s="139"/>
      <c r="C80" s="523"/>
      <c r="D80" s="527"/>
      <c r="E80" s="658"/>
      <c r="F80" s="658"/>
      <c r="G80" s="181"/>
      <c r="H80" s="138"/>
      <c r="I80" s="134"/>
      <c r="J80" s="134"/>
      <c r="K80" s="134"/>
      <c r="L80" s="523"/>
      <c r="M80" s="527"/>
      <c r="N80" s="134"/>
      <c r="O80" s="181"/>
      <c r="P80" s="495"/>
      <c r="Q80" s="120"/>
      <c r="R80" s="186"/>
      <c r="S80" s="134"/>
      <c r="T80" s="499"/>
      <c r="U80" s="181"/>
      <c r="V80" s="497"/>
      <c r="W80" s="138"/>
      <c r="X80" s="113"/>
      <c r="AC80"/>
    </row>
    <row r="81" spans="1:29" ht="14.25" customHeight="1" x14ac:dyDescent="0.45">
      <c r="A81" s="113"/>
      <c r="B81" s="139"/>
      <c r="C81" s="523"/>
      <c r="D81" s="527"/>
      <c r="E81" s="658"/>
      <c r="F81" s="658"/>
      <c r="G81" s="181"/>
      <c r="H81" s="138"/>
      <c r="I81" s="134"/>
      <c r="J81" s="134"/>
      <c r="K81" s="134"/>
      <c r="L81" s="523"/>
      <c r="M81" s="527"/>
      <c r="N81" s="134"/>
      <c r="O81" s="181"/>
      <c r="P81" s="495"/>
      <c r="Q81" s="120"/>
      <c r="R81" s="186"/>
      <c r="S81" s="134"/>
      <c r="T81" s="499"/>
      <c r="U81" s="181"/>
      <c r="V81" s="497"/>
      <c r="W81" s="138"/>
      <c r="X81" s="113"/>
      <c r="AC81"/>
    </row>
    <row r="82" spans="1:29" ht="14.25" customHeight="1" x14ac:dyDescent="0.45">
      <c r="A82" s="113"/>
      <c r="B82" s="139"/>
      <c r="C82" s="523"/>
      <c r="D82" s="527"/>
      <c r="E82" s="658"/>
      <c r="F82" s="658"/>
      <c r="G82" s="181"/>
      <c r="H82" s="138"/>
      <c r="I82" s="134"/>
      <c r="J82" s="134"/>
      <c r="K82" s="134"/>
      <c r="L82" s="523"/>
      <c r="M82" s="527"/>
      <c r="N82" s="134"/>
      <c r="O82" s="181"/>
      <c r="P82" s="495"/>
      <c r="Q82" s="120"/>
      <c r="R82" s="186"/>
      <c r="S82" s="134"/>
      <c r="T82" s="499"/>
      <c r="U82" s="181"/>
      <c r="V82" s="497"/>
      <c r="W82" s="138"/>
      <c r="X82" s="113"/>
      <c r="AC82"/>
    </row>
    <row r="83" spans="1:29" ht="14.25" customHeight="1" x14ac:dyDescent="0.45">
      <c r="A83" s="113"/>
      <c r="B83" s="139"/>
      <c r="C83" s="523"/>
      <c r="D83" s="527"/>
      <c r="E83" s="658"/>
      <c r="F83" s="658"/>
      <c r="G83" s="181"/>
      <c r="H83" s="138"/>
      <c r="I83" s="134"/>
      <c r="J83" s="134"/>
      <c r="K83" s="134"/>
      <c r="L83" s="523"/>
      <c r="M83" s="527"/>
      <c r="N83" s="134"/>
      <c r="O83" s="181"/>
      <c r="P83" s="495"/>
      <c r="Q83" s="120"/>
      <c r="R83" s="186"/>
      <c r="S83" s="134"/>
      <c r="T83" s="499"/>
      <c r="U83" s="181"/>
      <c r="V83" s="497"/>
      <c r="W83" s="138"/>
      <c r="X83" s="113"/>
      <c r="AC83"/>
    </row>
    <row r="84" spans="1:29" ht="14.25" customHeight="1" x14ac:dyDescent="0.45">
      <c r="A84" s="113"/>
      <c r="B84" s="139"/>
      <c r="C84" s="523"/>
      <c r="D84" s="527"/>
      <c r="E84" s="658"/>
      <c r="F84" s="658"/>
      <c r="G84" s="181"/>
      <c r="H84" s="138"/>
      <c r="I84" s="134"/>
      <c r="J84" s="134"/>
      <c r="K84" s="134"/>
      <c r="L84" s="523"/>
      <c r="M84" s="527"/>
      <c r="N84" s="134"/>
      <c r="O84" s="181"/>
      <c r="P84" s="495"/>
      <c r="Q84" s="120"/>
      <c r="R84" s="186"/>
      <c r="S84" s="134"/>
      <c r="T84" s="499"/>
      <c r="U84" s="181"/>
      <c r="V84" s="497"/>
      <c r="W84" s="138"/>
      <c r="X84" s="113"/>
      <c r="AC84"/>
    </row>
    <row r="85" spans="1:29" ht="14.25" customHeight="1" x14ac:dyDescent="0.45">
      <c r="A85" s="113"/>
      <c r="B85" s="139"/>
      <c r="C85" s="523"/>
      <c r="D85" s="527"/>
      <c r="E85" s="658"/>
      <c r="F85" s="658"/>
      <c r="G85" s="181"/>
      <c r="H85" s="138"/>
      <c r="I85" s="134"/>
      <c r="J85" s="134"/>
      <c r="K85" s="134"/>
      <c r="L85" s="523"/>
      <c r="M85" s="527"/>
      <c r="N85" s="134"/>
      <c r="O85" s="181"/>
      <c r="P85" s="495"/>
      <c r="Q85" s="120"/>
      <c r="R85" s="186"/>
      <c r="S85" s="134"/>
      <c r="T85" s="499"/>
      <c r="U85" s="181"/>
      <c r="V85" s="497"/>
      <c r="W85" s="138"/>
      <c r="X85" s="113"/>
      <c r="AC85"/>
    </row>
    <row r="86" spans="1:29" ht="14.25" customHeight="1" x14ac:dyDescent="0.45">
      <c r="A86" s="113"/>
      <c r="B86" s="139"/>
      <c r="C86" s="523"/>
      <c r="D86" s="527"/>
      <c r="E86" s="658"/>
      <c r="F86" s="658"/>
      <c r="G86" s="181"/>
      <c r="H86" s="138"/>
      <c r="I86" s="134"/>
      <c r="J86" s="134"/>
      <c r="K86" s="134"/>
      <c r="L86" s="523"/>
      <c r="M86" s="527"/>
      <c r="N86" s="134"/>
      <c r="O86" s="181"/>
      <c r="P86" s="495"/>
      <c r="Q86" s="120"/>
      <c r="R86" s="186"/>
      <c r="S86" s="134"/>
      <c r="T86" s="499"/>
      <c r="U86" s="181"/>
      <c r="V86" s="497"/>
      <c r="W86" s="138"/>
      <c r="X86" s="113"/>
      <c r="AC86"/>
    </row>
    <row r="87" spans="1:29" ht="14.25" customHeight="1" x14ac:dyDescent="0.45">
      <c r="A87" s="113"/>
      <c r="B87" s="139"/>
      <c r="C87" s="523"/>
      <c r="D87" s="527"/>
      <c r="E87" s="658"/>
      <c r="F87" s="658"/>
      <c r="G87" s="181"/>
      <c r="H87" s="138"/>
      <c r="I87" s="134"/>
      <c r="J87" s="134"/>
      <c r="K87" s="134"/>
      <c r="L87" s="523"/>
      <c r="M87" s="527"/>
      <c r="N87" s="134"/>
      <c r="O87" s="181"/>
      <c r="P87" s="495"/>
      <c r="Q87" s="120"/>
      <c r="R87" s="186"/>
      <c r="S87" s="134"/>
      <c r="T87" s="499"/>
      <c r="U87" s="181"/>
      <c r="V87" s="497"/>
      <c r="W87" s="138"/>
      <c r="X87" s="113"/>
      <c r="AC87"/>
    </row>
    <row r="88" spans="1:29" ht="14.25" customHeight="1" x14ac:dyDescent="0.45">
      <c r="A88" s="113"/>
      <c r="B88" s="139"/>
      <c r="C88" s="523"/>
      <c r="D88" s="527"/>
      <c r="E88" s="658"/>
      <c r="F88" s="658"/>
      <c r="G88" s="181"/>
      <c r="H88" s="138"/>
      <c r="I88" s="134"/>
      <c r="J88" s="134"/>
      <c r="K88" s="134"/>
      <c r="L88" s="523"/>
      <c r="M88" s="527"/>
      <c r="N88" s="134"/>
      <c r="O88" s="181"/>
      <c r="P88" s="495"/>
      <c r="Q88" s="120"/>
      <c r="R88" s="186"/>
      <c r="S88" s="134"/>
      <c r="T88" s="499"/>
      <c r="U88" s="181"/>
      <c r="V88" s="497"/>
      <c r="W88" s="138"/>
      <c r="X88" s="113"/>
      <c r="AC88"/>
    </row>
    <row r="89" spans="1:29" ht="14.25" customHeight="1" x14ac:dyDescent="0.45">
      <c r="A89" s="113"/>
      <c r="B89" s="139"/>
      <c r="C89" s="523"/>
      <c r="D89" s="527"/>
      <c r="E89" s="658"/>
      <c r="F89" s="658"/>
      <c r="G89" s="181"/>
      <c r="H89" s="138"/>
      <c r="I89" s="134"/>
      <c r="J89" s="134"/>
      <c r="K89" s="134"/>
      <c r="L89" s="523"/>
      <c r="M89" s="527"/>
      <c r="N89" s="134"/>
      <c r="O89" s="181"/>
      <c r="P89" s="495"/>
      <c r="Q89" s="120"/>
      <c r="R89" s="186"/>
      <c r="S89" s="134"/>
      <c r="T89" s="499"/>
      <c r="U89" s="181"/>
      <c r="V89" s="497"/>
      <c r="W89" s="138"/>
      <c r="X89" s="113"/>
      <c r="AC89"/>
    </row>
    <row r="90" spans="1:29" ht="14.25" customHeight="1" x14ac:dyDescent="0.45">
      <c r="A90" s="113"/>
      <c r="B90" s="139"/>
      <c r="C90" s="523"/>
      <c r="D90" s="527"/>
      <c r="E90" s="658"/>
      <c r="F90" s="658"/>
      <c r="G90" s="181"/>
      <c r="H90" s="138"/>
      <c r="I90" s="134"/>
      <c r="J90" s="134"/>
      <c r="K90" s="134"/>
      <c r="L90" s="523"/>
      <c r="M90" s="527"/>
      <c r="N90" s="134"/>
      <c r="O90" s="181"/>
      <c r="P90" s="495"/>
      <c r="Q90" s="120"/>
      <c r="R90" s="186"/>
      <c r="S90" s="134"/>
      <c r="T90" s="499"/>
      <c r="U90" s="181"/>
      <c r="V90" s="497"/>
      <c r="W90" s="138"/>
      <c r="X90" s="113"/>
      <c r="AC90"/>
    </row>
    <row r="91" spans="1:29" ht="14.25" customHeight="1" x14ac:dyDescent="0.45">
      <c r="A91" s="113"/>
      <c r="B91" s="139"/>
      <c r="C91" s="523"/>
      <c r="D91" s="527"/>
      <c r="E91" s="658"/>
      <c r="F91" s="658"/>
      <c r="G91" s="181"/>
      <c r="H91" s="138"/>
      <c r="I91" s="134"/>
      <c r="J91" s="134"/>
      <c r="K91" s="134"/>
      <c r="L91" s="523"/>
      <c r="M91" s="527"/>
      <c r="N91" s="134"/>
      <c r="O91" s="181"/>
      <c r="P91" s="495"/>
      <c r="Q91" s="120"/>
      <c r="R91" s="186"/>
      <c r="S91" s="134"/>
      <c r="T91" s="499"/>
      <c r="U91" s="181"/>
      <c r="V91" s="497"/>
      <c r="W91" s="138"/>
      <c r="X91" s="113"/>
      <c r="AC91"/>
    </row>
    <row r="92" spans="1:29" ht="14.25" customHeight="1" x14ac:dyDescent="0.45">
      <c r="A92" s="113"/>
      <c r="B92" s="139"/>
      <c r="C92" s="523"/>
      <c r="D92" s="527"/>
      <c r="E92" s="658"/>
      <c r="F92" s="658"/>
      <c r="G92" s="181"/>
      <c r="H92" s="138"/>
      <c r="I92" s="134"/>
      <c r="J92" s="134"/>
      <c r="K92" s="134"/>
      <c r="L92" s="523"/>
      <c r="M92" s="527"/>
      <c r="N92" s="134"/>
      <c r="O92" s="181"/>
      <c r="P92" s="495"/>
      <c r="Q92" s="120"/>
      <c r="R92" s="186"/>
      <c r="S92" s="134"/>
      <c r="T92" s="499"/>
      <c r="U92" s="181"/>
      <c r="V92" s="497"/>
      <c r="W92" s="138"/>
      <c r="X92" s="113"/>
      <c r="AC92"/>
    </row>
    <row r="93" spans="1:29" ht="14.25" customHeight="1" x14ac:dyDescent="0.45">
      <c r="A93" s="113"/>
      <c r="B93" s="139"/>
      <c r="C93" s="523"/>
      <c r="D93" s="527"/>
      <c r="E93" s="658"/>
      <c r="F93" s="658"/>
      <c r="G93" s="181"/>
      <c r="H93" s="138"/>
      <c r="I93" s="134"/>
      <c r="J93" s="134"/>
      <c r="K93" s="134"/>
      <c r="L93" s="523"/>
      <c r="M93" s="527"/>
      <c r="N93" s="134"/>
      <c r="O93" s="181"/>
      <c r="P93" s="495"/>
      <c r="Q93" s="120"/>
      <c r="R93" s="186"/>
      <c r="S93" s="134"/>
      <c r="T93" s="499"/>
      <c r="U93" s="181"/>
      <c r="V93" s="497"/>
      <c r="W93" s="138"/>
      <c r="X93" s="113"/>
      <c r="AC93"/>
    </row>
    <row r="94" spans="1:29" ht="14.25" customHeight="1" x14ac:dyDescent="0.45">
      <c r="A94" s="113"/>
      <c r="B94" s="139"/>
      <c r="C94" s="523"/>
      <c r="D94" s="527"/>
      <c r="E94" s="658"/>
      <c r="F94" s="658"/>
      <c r="G94" s="181"/>
      <c r="H94" s="138"/>
      <c r="I94" s="134"/>
      <c r="J94" s="134"/>
      <c r="K94" s="134"/>
      <c r="L94" s="523"/>
      <c r="M94" s="527"/>
      <c r="N94" s="134"/>
      <c r="O94" s="181"/>
      <c r="P94" s="495"/>
      <c r="Q94" s="120"/>
      <c r="R94" s="186"/>
      <c r="S94" s="134"/>
      <c r="T94" s="499"/>
      <c r="U94" s="181"/>
      <c r="V94" s="497"/>
      <c r="W94" s="138"/>
      <c r="X94" s="113"/>
      <c r="AC94"/>
    </row>
    <row r="95" spans="1:29" ht="14.25" customHeight="1" x14ac:dyDescent="0.45">
      <c r="A95" s="113"/>
      <c r="B95" s="139"/>
      <c r="C95" s="523"/>
      <c r="D95" s="527"/>
      <c r="E95" s="658"/>
      <c r="F95" s="658"/>
      <c r="G95" s="181"/>
      <c r="H95" s="138"/>
      <c r="I95" s="134"/>
      <c r="J95" s="134"/>
      <c r="K95" s="134"/>
      <c r="L95" s="523"/>
      <c r="M95" s="527"/>
      <c r="N95" s="134"/>
      <c r="O95" s="181"/>
      <c r="P95" s="495"/>
      <c r="Q95" s="120"/>
      <c r="R95" s="186"/>
      <c r="S95" s="134"/>
      <c r="T95" s="499"/>
      <c r="U95" s="181"/>
      <c r="V95" s="497"/>
      <c r="W95" s="138"/>
      <c r="X95" s="113"/>
      <c r="AC95"/>
    </row>
    <row r="96" spans="1:29" ht="14.25" customHeight="1" x14ac:dyDescent="0.45">
      <c r="A96" s="113"/>
      <c r="B96" s="139"/>
      <c r="C96" s="523"/>
      <c r="D96" s="527"/>
      <c r="E96" s="658"/>
      <c r="F96" s="658"/>
      <c r="G96" s="181"/>
      <c r="H96" s="138"/>
      <c r="I96" s="134"/>
      <c r="J96" s="134"/>
      <c r="K96" s="134"/>
      <c r="L96" s="523"/>
      <c r="M96" s="527"/>
      <c r="N96" s="134"/>
      <c r="O96" s="181"/>
      <c r="P96" s="495"/>
      <c r="Q96" s="120"/>
      <c r="R96" s="186"/>
      <c r="S96" s="134"/>
      <c r="T96" s="499"/>
      <c r="U96" s="181"/>
      <c r="V96" s="497"/>
      <c r="W96" s="138"/>
      <c r="X96" s="113"/>
      <c r="AC96"/>
    </row>
    <row r="97" spans="1:30" ht="14.25" customHeight="1" thickBot="1" x14ac:dyDescent="0.5">
      <c r="A97" s="113"/>
      <c r="B97" s="139"/>
      <c r="C97" s="524"/>
      <c r="D97" s="528">
        <v>4</v>
      </c>
      <c r="E97" s="674"/>
      <c r="F97" s="674"/>
      <c r="G97" s="182"/>
      <c r="H97" s="503" t="s">
        <v>377</v>
      </c>
      <c r="I97" s="134"/>
      <c r="J97" s="134"/>
      <c r="K97" s="134"/>
      <c r="L97" s="524"/>
      <c r="M97" s="528"/>
      <c r="N97" s="136"/>
      <c r="O97" s="182"/>
      <c r="P97" s="496"/>
      <c r="Q97" s="120"/>
      <c r="R97" s="186"/>
      <c r="S97" s="134"/>
      <c r="T97" s="500"/>
      <c r="U97" s="182"/>
      <c r="V97" s="501"/>
      <c r="W97" s="138"/>
      <c r="X97" s="113"/>
      <c r="AC97"/>
    </row>
    <row r="98" spans="1:30" ht="14.25" customHeight="1" x14ac:dyDescent="0.45">
      <c r="A98" s="113"/>
      <c r="B98" s="139"/>
      <c r="C98" s="135"/>
      <c r="D98" s="135"/>
      <c r="E98" s="134"/>
      <c r="F98" s="134"/>
      <c r="G98" s="535"/>
      <c r="H98" s="536"/>
      <c r="I98" s="134"/>
      <c r="J98" s="134"/>
      <c r="K98" s="134"/>
      <c r="L98" s="134"/>
      <c r="M98" s="134"/>
      <c r="N98" s="134"/>
      <c r="O98" s="535"/>
      <c r="P98" s="536"/>
      <c r="Q98" s="120"/>
      <c r="R98" s="186"/>
      <c r="S98" s="134"/>
      <c r="T98" s="134"/>
      <c r="U98" s="134"/>
      <c r="V98" s="134"/>
      <c r="W98" s="138"/>
      <c r="X98" s="113"/>
      <c r="AC98"/>
    </row>
    <row r="99" spans="1:30" ht="14.25" customHeight="1" thickBot="1" x14ac:dyDescent="0.5">
      <c r="A99" s="113"/>
      <c r="B99" s="139"/>
      <c r="C99" s="134"/>
      <c r="D99" s="134"/>
      <c r="E99" s="517" t="s">
        <v>441</v>
      </c>
      <c r="F99" s="517"/>
      <c r="G99" s="517"/>
      <c r="H99" s="517"/>
      <c r="I99" s="134"/>
      <c r="J99" s="134"/>
      <c r="K99" s="134"/>
      <c r="M99" s="517"/>
      <c r="N99" s="550" t="s">
        <v>441</v>
      </c>
      <c r="O99" s="517"/>
      <c r="P99" s="517"/>
      <c r="Q99" s="120"/>
      <c r="R99" s="186"/>
      <c r="S99" s="134"/>
      <c r="U99" s="517" t="s">
        <v>441</v>
      </c>
      <c r="V99" s="550"/>
      <c r="W99" s="138"/>
      <c r="X99" s="113"/>
      <c r="AC99"/>
    </row>
    <row r="100" spans="1:30" ht="14.25" customHeight="1" thickBot="1" x14ac:dyDescent="0.5">
      <c r="A100" s="113"/>
      <c r="B100" s="139"/>
      <c r="C100" s="689" t="s">
        <v>443</v>
      </c>
      <c r="D100" s="690"/>
      <c r="E100" s="690"/>
      <c r="F100" s="690"/>
      <c r="G100" s="690"/>
      <c r="H100" s="691"/>
      <c r="I100" s="134"/>
      <c r="J100" s="134"/>
      <c r="K100" s="134"/>
      <c r="L100" s="689" t="s">
        <v>443</v>
      </c>
      <c r="M100" s="690"/>
      <c r="N100" s="690"/>
      <c r="O100" s="690"/>
      <c r="P100" s="691"/>
      <c r="Q100" s="133"/>
      <c r="R100" s="487"/>
      <c r="S100" s="134"/>
      <c r="T100" s="689" t="s">
        <v>443</v>
      </c>
      <c r="U100" s="692"/>
      <c r="V100" s="693"/>
      <c r="W100" s="488"/>
      <c r="X100" s="113"/>
    </row>
    <row r="101" spans="1:30" ht="14.25" customHeight="1" x14ac:dyDescent="0.45">
      <c r="A101" s="113"/>
      <c r="B101" s="139"/>
      <c r="C101" s="694" t="s">
        <v>290</v>
      </c>
      <c r="D101" s="695"/>
      <c r="E101" s="537"/>
      <c r="F101" s="537"/>
      <c r="G101" s="537"/>
      <c r="H101" s="538"/>
      <c r="I101" s="134"/>
      <c r="J101" s="134"/>
      <c r="K101" s="134"/>
      <c r="L101" s="696" t="s">
        <v>290</v>
      </c>
      <c r="M101" s="697"/>
      <c r="N101" s="542"/>
      <c r="O101" s="542"/>
      <c r="P101" s="698" t="s">
        <v>428</v>
      </c>
      <c r="Q101" s="133"/>
      <c r="R101" s="487"/>
      <c r="S101" s="134"/>
      <c r="T101" s="545" t="s">
        <v>382</v>
      </c>
      <c r="U101" s="542" t="s">
        <v>293</v>
      </c>
      <c r="V101" s="546" t="s">
        <v>81</v>
      </c>
      <c r="W101" s="488"/>
      <c r="X101" s="113"/>
    </row>
    <row r="102" spans="1:30" ht="14.25" customHeight="1" thickBot="1" x14ac:dyDescent="0.5">
      <c r="A102" s="113"/>
      <c r="B102" s="139"/>
      <c r="C102" s="539" t="s">
        <v>288</v>
      </c>
      <c r="D102" s="540" t="s">
        <v>289</v>
      </c>
      <c r="E102" s="700" t="s">
        <v>291</v>
      </c>
      <c r="F102" s="700"/>
      <c r="G102" s="540" t="s">
        <v>376</v>
      </c>
      <c r="H102" s="541" t="s">
        <v>292</v>
      </c>
      <c r="I102" s="118"/>
      <c r="J102" s="118"/>
      <c r="K102" s="119"/>
      <c r="L102" s="539" t="s">
        <v>288</v>
      </c>
      <c r="M102" s="540" t="s">
        <v>289</v>
      </c>
      <c r="N102" s="543" t="s">
        <v>375</v>
      </c>
      <c r="O102" s="544" t="s">
        <v>293</v>
      </c>
      <c r="P102" s="699"/>
      <c r="Q102" s="119"/>
      <c r="R102" s="185"/>
      <c r="S102" s="134"/>
      <c r="T102" s="547"/>
      <c r="U102" s="540"/>
      <c r="V102" s="548"/>
      <c r="W102" s="138"/>
      <c r="X102" s="113"/>
      <c r="AC102" s="673" t="s">
        <v>290</v>
      </c>
      <c r="AD102" s="673"/>
    </row>
    <row r="103" spans="1:30" ht="14.25" customHeight="1" x14ac:dyDescent="0.45">
      <c r="A103" s="113"/>
      <c r="B103" s="139"/>
      <c r="C103" s="523"/>
      <c r="D103" s="526">
        <v>2</v>
      </c>
      <c r="E103" s="659"/>
      <c r="F103" s="660"/>
      <c r="G103" s="181"/>
      <c r="H103" s="138"/>
      <c r="I103" s="134"/>
      <c r="J103" s="134"/>
      <c r="K103" s="134"/>
      <c r="L103" s="525"/>
      <c r="M103" s="526">
        <v>4</v>
      </c>
      <c r="N103" s="489"/>
      <c r="O103" s="180"/>
      <c r="P103" s="495"/>
      <c r="Q103" s="119"/>
      <c r="R103" s="185"/>
      <c r="S103" s="134"/>
      <c r="T103" s="139" t="s">
        <v>363</v>
      </c>
      <c r="U103" s="181"/>
      <c r="V103" s="497"/>
      <c r="W103" s="138"/>
      <c r="X103" s="113"/>
      <c r="AC103" s="514" t="s">
        <v>297</v>
      </c>
      <c r="AD103" s="514" t="s">
        <v>289</v>
      </c>
    </row>
    <row r="104" spans="1:30" ht="14.25" customHeight="1" x14ac:dyDescent="0.45">
      <c r="A104" s="113"/>
      <c r="B104" s="139"/>
      <c r="C104" s="523"/>
      <c r="D104" s="527"/>
      <c r="E104" s="654"/>
      <c r="F104" s="654"/>
      <c r="G104" s="181"/>
      <c r="H104" s="138"/>
      <c r="I104" s="134"/>
      <c r="J104" s="134"/>
      <c r="K104" s="134"/>
      <c r="L104" s="523"/>
      <c r="M104" s="527"/>
      <c r="N104" s="134"/>
      <c r="O104" s="181"/>
      <c r="P104" s="495"/>
      <c r="Q104" s="120"/>
      <c r="R104" s="186"/>
      <c r="S104" s="134"/>
      <c r="T104" s="139" t="s">
        <v>299</v>
      </c>
      <c r="U104" s="181"/>
      <c r="V104" s="497"/>
      <c r="W104" s="138"/>
      <c r="X104" s="113"/>
      <c r="AC104" s="514">
        <v>2037</v>
      </c>
      <c r="AD104" s="514">
        <v>1</v>
      </c>
    </row>
    <row r="105" spans="1:30" ht="14.25" customHeight="1" x14ac:dyDescent="0.45">
      <c r="A105" s="113"/>
      <c r="B105" s="139"/>
      <c r="C105" s="523"/>
      <c r="D105" s="527"/>
      <c r="E105" s="654"/>
      <c r="F105" s="654"/>
      <c r="G105" s="181"/>
      <c r="H105" s="138"/>
      <c r="I105" s="134"/>
      <c r="J105" s="134"/>
      <c r="K105" s="134"/>
      <c r="L105" s="523"/>
      <c r="M105" s="527"/>
      <c r="N105" s="134"/>
      <c r="O105" s="181"/>
      <c r="P105" s="495"/>
      <c r="Q105" s="120"/>
      <c r="R105" s="186"/>
      <c r="S105" s="134"/>
      <c r="T105" s="139" t="s">
        <v>364</v>
      </c>
      <c r="U105" s="181"/>
      <c r="V105" s="497"/>
      <c r="W105" s="138"/>
      <c r="X105" s="113"/>
      <c r="AC105" s="514">
        <v>2036</v>
      </c>
      <c r="AD105" s="514">
        <v>2</v>
      </c>
    </row>
    <row r="106" spans="1:30" ht="14.25" customHeight="1" x14ac:dyDescent="0.45">
      <c r="A106" s="113"/>
      <c r="B106" s="139"/>
      <c r="C106" s="523"/>
      <c r="D106" s="527"/>
      <c r="E106" s="654"/>
      <c r="F106" s="654"/>
      <c r="G106" s="181"/>
      <c r="H106" s="138"/>
      <c r="I106" s="134"/>
      <c r="J106" s="134"/>
      <c r="K106" s="134"/>
      <c r="L106" s="523"/>
      <c r="M106" s="527"/>
      <c r="N106" s="134"/>
      <c r="O106" s="181"/>
      <c r="P106" s="495"/>
      <c r="Q106" s="120"/>
      <c r="R106" s="186"/>
      <c r="S106" s="134"/>
      <c r="T106" s="139" t="s">
        <v>300</v>
      </c>
      <c r="U106" s="181"/>
      <c r="V106" s="497"/>
      <c r="W106" s="138"/>
      <c r="X106" s="113"/>
      <c r="AC106" s="514">
        <v>2035</v>
      </c>
      <c r="AD106" s="514">
        <v>3</v>
      </c>
    </row>
    <row r="107" spans="1:30" ht="14.25" customHeight="1" x14ac:dyDescent="0.45">
      <c r="A107" s="113"/>
      <c r="B107" s="139"/>
      <c r="C107" s="523"/>
      <c r="D107" s="527"/>
      <c r="E107" s="654"/>
      <c r="F107" s="654"/>
      <c r="G107" s="181"/>
      <c r="H107" s="138"/>
      <c r="I107" s="134"/>
      <c r="J107" s="134"/>
      <c r="K107" s="134"/>
      <c r="L107" s="523"/>
      <c r="M107" s="527"/>
      <c r="N107" s="134"/>
      <c r="O107" s="181"/>
      <c r="P107" s="495"/>
      <c r="Q107" s="120"/>
      <c r="R107" s="186"/>
      <c r="S107" s="134"/>
      <c r="T107" s="139" t="s">
        <v>365</v>
      </c>
      <c r="U107" s="181"/>
      <c r="V107" s="497"/>
      <c r="W107" s="138"/>
      <c r="X107" s="113"/>
      <c r="AC107" s="514">
        <v>2034</v>
      </c>
      <c r="AD107" s="514">
        <v>4</v>
      </c>
    </row>
    <row r="108" spans="1:30" ht="14.25" customHeight="1" x14ac:dyDescent="0.45">
      <c r="A108" s="113"/>
      <c r="B108" s="139"/>
      <c r="C108" s="523"/>
      <c r="D108" s="527"/>
      <c r="E108" s="654"/>
      <c r="F108" s="654"/>
      <c r="G108" s="181"/>
      <c r="H108" s="138"/>
      <c r="I108" s="134"/>
      <c r="J108" s="134"/>
      <c r="K108" s="134"/>
      <c r="L108" s="523"/>
      <c r="M108" s="527"/>
      <c r="N108" s="134"/>
      <c r="O108" s="181"/>
      <c r="P108" s="495"/>
      <c r="Q108" s="120"/>
      <c r="R108" s="186"/>
      <c r="S108" s="134"/>
      <c r="T108" s="139" t="s">
        <v>366</v>
      </c>
      <c r="U108" s="181"/>
      <c r="V108" s="497"/>
      <c r="W108" s="138"/>
      <c r="X108" s="113"/>
      <c r="AC108" s="514">
        <v>2033</v>
      </c>
      <c r="AD108" s="514"/>
    </row>
    <row r="109" spans="1:30" ht="14.25" customHeight="1" x14ac:dyDescent="0.45">
      <c r="A109" s="113"/>
      <c r="B109" s="139"/>
      <c r="C109" s="523"/>
      <c r="D109" s="527"/>
      <c r="E109" s="654"/>
      <c r="F109" s="654"/>
      <c r="G109" s="181"/>
      <c r="H109" s="138"/>
      <c r="I109" s="134"/>
      <c r="J109" s="134"/>
      <c r="K109" s="134"/>
      <c r="L109" s="523"/>
      <c r="M109" s="527"/>
      <c r="N109" s="134"/>
      <c r="O109" s="181"/>
      <c r="P109" s="495"/>
      <c r="Q109" s="120"/>
      <c r="R109" s="186"/>
      <c r="S109" s="134"/>
      <c r="T109" s="139" t="s">
        <v>301</v>
      </c>
      <c r="U109" s="181"/>
      <c r="V109" s="497"/>
      <c r="W109" s="138"/>
      <c r="X109" s="113"/>
      <c r="AC109" s="514">
        <v>2032</v>
      </c>
      <c r="AD109" s="514"/>
    </row>
    <row r="110" spans="1:30" ht="14.25" customHeight="1" x14ac:dyDescent="0.45">
      <c r="A110" s="113"/>
      <c r="B110" s="139"/>
      <c r="C110" s="523"/>
      <c r="D110" s="527"/>
      <c r="E110" s="654"/>
      <c r="F110" s="654"/>
      <c r="G110" s="181"/>
      <c r="H110" s="138"/>
      <c r="I110" s="134"/>
      <c r="J110" s="134"/>
      <c r="K110" s="134"/>
      <c r="L110" s="523"/>
      <c r="M110" s="527"/>
      <c r="N110" s="134"/>
      <c r="O110" s="181"/>
      <c r="P110" s="495"/>
      <c r="Q110" s="120"/>
      <c r="R110" s="186"/>
      <c r="S110" s="134"/>
      <c r="T110" s="139" t="s">
        <v>302</v>
      </c>
      <c r="U110" s="181"/>
      <c r="V110" s="497"/>
      <c r="W110" s="138"/>
      <c r="X110" s="113"/>
      <c r="AC110" s="514">
        <v>2031</v>
      </c>
      <c r="AD110" s="514"/>
    </row>
    <row r="111" spans="1:30" ht="14.25" customHeight="1" x14ac:dyDescent="0.45">
      <c r="A111" s="113"/>
      <c r="B111" s="139"/>
      <c r="C111" s="523"/>
      <c r="D111" s="527"/>
      <c r="E111" s="654"/>
      <c r="F111" s="654"/>
      <c r="G111" s="181"/>
      <c r="H111" s="138"/>
      <c r="I111" s="134"/>
      <c r="J111" s="134"/>
      <c r="K111" s="134"/>
      <c r="L111" s="523"/>
      <c r="M111" s="527"/>
      <c r="N111" s="134"/>
      <c r="O111" s="181"/>
      <c r="P111" s="495"/>
      <c r="Q111" s="120"/>
      <c r="R111" s="186"/>
      <c r="S111" s="134"/>
      <c r="T111" s="139" t="s">
        <v>303</v>
      </c>
      <c r="U111" s="181"/>
      <c r="V111" s="497"/>
      <c r="W111" s="138"/>
      <c r="X111" s="113"/>
      <c r="AC111" s="514">
        <v>2030</v>
      </c>
      <c r="AD111" s="514"/>
    </row>
    <row r="112" spans="1:30" ht="14.25" customHeight="1" x14ac:dyDescent="0.45">
      <c r="A112" s="113"/>
      <c r="B112" s="139"/>
      <c r="C112" s="523"/>
      <c r="D112" s="527"/>
      <c r="E112" s="654"/>
      <c r="F112" s="654"/>
      <c r="G112" s="181"/>
      <c r="H112" s="138"/>
      <c r="I112" s="134"/>
      <c r="J112" s="134"/>
      <c r="K112" s="134"/>
      <c r="L112" s="523"/>
      <c r="M112" s="527"/>
      <c r="N112" s="134"/>
      <c r="O112" s="181"/>
      <c r="P112" s="495"/>
      <c r="Q112" s="120"/>
      <c r="R112" s="186"/>
      <c r="S112" s="134"/>
      <c r="T112" s="139" t="s">
        <v>304</v>
      </c>
      <c r="U112" s="181"/>
      <c r="V112" s="497"/>
      <c r="W112" s="138"/>
      <c r="X112" s="113"/>
      <c r="AC112" s="514">
        <v>2029</v>
      </c>
      <c r="AD112" s="514"/>
    </row>
    <row r="113" spans="1:30" ht="14.25" customHeight="1" x14ac:dyDescent="0.45">
      <c r="A113" s="113"/>
      <c r="B113" s="139"/>
      <c r="C113" s="523"/>
      <c r="D113" s="527"/>
      <c r="E113" s="654"/>
      <c r="F113" s="654"/>
      <c r="G113" s="181"/>
      <c r="H113" s="138"/>
      <c r="I113" s="134"/>
      <c r="J113" s="134"/>
      <c r="K113" s="134"/>
      <c r="L113" s="523"/>
      <c r="M113" s="527"/>
      <c r="N113" s="134"/>
      <c r="O113" s="181"/>
      <c r="P113" s="495"/>
      <c r="Q113" s="120"/>
      <c r="R113" s="186"/>
      <c r="S113" s="134"/>
      <c r="T113" s="139" t="s">
        <v>305</v>
      </c>
      <c r="U113" s="181"/>
      <c r="V113" s="497"/>
      <c r="W113" s="138"/>
      <c r="X113" s="113"/>
      <c r="AC113" s="514">
        <v>2028</v>
      </c>
      <c r="AD113" s="514"/>
    </row>
    <row r="114" spans="1:30" ht="14.25" customHeight="1" x14ac:dyDescent="0.45">
      <c r="A114" s="113"/>
      <c r="B114" s="139"/>
      <c r="C114" s="523"/>
      <c r="D114" s="527"/>
      <c r="E114" s="654"/>
      <c r="F114" s="654"/>
      <c r="G114" s="181"/>
      <c r="H114" s="138"/>
      <c r="I114" s="134"/>
      <c r="J114" s="134"/>
      <c r="K114" s="134"/>
      <c r="L114" s="523"/>
      <c r="M114" s="527"/>
      <c r="N114" s="134"/>
      <c r="O114" s="181"/>
      <c r="P114" s="495"/>
      <c r="Q114" s="120"/>
      <c r="R114" s="186"/>
      <c r="S114" s="134"/>
      <c r="T114" s="139" t="s">
        <v>306</v>
      </c>
      <c r="U114" s="181"/>
      <c r="V114" s="497"/>
      <c r="W114" s="138"/>
      <c r="X114" s="113"/>
      <c r="AC114" s="514">
        <v>2027</v>
      </c>
      <c r="AD114" s="514"/>
    </row>
    <row r="115" spans="1:30" ht="14.25" customHeight="1" x14ac:dyDescent="0.45">
      <c r="A115" s="113"/>
      <c r="B115" s="139"/>
      <c r="C115" s="523"/>
      <c r="D115" s="527"/>
      <c r="E115" s="654"/>
      <c r="F115" s="654"/>
      <c r="G115" s="181"/>
      <c r="H115" s="138"/>
      <c r="I115" s="134"/>
      <c r="J115" s="134"/>
      <c r="K115" s="134"/>
      <c r="L115" s="523"/>
      <c r="M115" s="527"/>
      <c r="N115" s="134"/>
      <c r="O115" s="181"/>
      <c r="P115" s="495"/>
      <c r="Q115" s="120"/>
      <c r="R115" s="186"/>
      <c r="S115" s="134"/>
      <c r="T115" s="139" t="s">
        <v>307</v>
      </c>
      <c r="U115" s="181"/>
      <c r="V115" s="497"/>
      <c r="W115" s="138"/>
      <c r="X115" s="113"/>
      <c r="AC115" s="514">
        <v>2026</v>
      </c>
      <c r="AD115" s="514"/>
    </row>
    <row r="116" spans="1:30" ht="14.25" customHeight="1" x14ac:dyDescent="0.45">
      <c r="A116" s="113"/>
      <c r="B116" s="139"/>
      <c r="C116" s="523"/>
      <c r="D116" s="527"/>
      <c r="E116" s="654"/>
      <c r="F116" s="654"/>
      <c r="G116" s="181"/>
      <c r="H116" s="138"/>
      <c r="I116" s="134"/>
      <c r="J116" s="134"/>
      <c r="K116" s="134"/>
      <c r="L116" s="523"/>
      <c r="M116" s="527"/>
      <c r="N116" s="134"/>
      <c r="O116" s="181"/>
      <c r="P116" s="495"/>
      <c r="Q116" s="120"/>
      <c r="R116" s="186"/>
      <c r="S116" s="134"/>
      <c r="T116" s="139" t="s">
        <v>308</v>
      </c>
      <c r="U116" s="181"/>
      <c r="V116" s="497"/>
      <c r="W116" s="138"/>
      <c r="X116" s="113"/>
      <c r="AC116" s="514">
        <v>2025</v>
      </c>
      <c r="AD116" s="515"/>
    </row>
    <row r="117" spans="1:30" ht="14.25" customHeight="1" x14ac:dyDescent="0.45">
      <c r="A117" s="113"/>
      <c r="B117" s="139"/>
      <c r="C117" s="523"/>
      <c r="D117" s="527"/>
      <c r="E117" s="658"/>
      <c r="F117" s="658"/>
      <c r="G117" s="181"/>
      <c r="H117" s="138"/>
      <c r="I117" s="134"/>
      <c r="J117" s="134"/>
      <c r="K117" s="134"/>
      <c r="L117" s="523"/>
      <c r="M117" s="527"/>
      <c r="N117" s="134"/>
      <c r="O117" s="181"/>
      <c r="P117" s="495"/>
      <c r="Q117" s="120"/>
      <c r="R117" s="186"/>
      <c r="S117" s="134"/>
      <c r="T117" s="139" t="s">
        <v>309</v>
      </c>
      <c r="U117" s="181"/>
      <c r="V117" s="497"/>
      <c r="W117" s="138"/>
      <c r="X117" s="113"/>
      <c r="AC117" s="514">
        <v>2024</v>
      </c>
      <c r="AD117" s="515"/>
    </row>
    <row r="118" spans="1:30" ht="14.25" customHeight="1" x14ac:dyDescent="0.45">
      <c r="A118" s="113"/>
      <c r="B118" s="139"/>
      <c r="C118" s="523"/>
      <c r="D118" s="527"/>
      <c r="E118" s="658"/>
      <c r="F118" s="658"/>
      <c r="G118" s="181"/>
      <c r="H118" s="138"/>
      <c r="I118" s="134"/>
      <c r="J118" s="134"/>
      <c r="K118" s="134"/>
      <c r="L118" s="523"/>
      <c r="M118" s="527"/>
      <c r="N118" s="134"/>
      <c r="O118" s="181"/>
      <c r="P118" s="495"/>
      <c r="Q118" s="120"/>
      <c r="R118" s="186"/>
      <c r="S118" s="134"/>
      <c r="T118" s="139" t="s">
        <v>1</v>
      </c>
      <c r="U118" s="181"/>
      <c r="V118" s="497"/>
      <c r="W118" s="138"/>
      <c r="X118" s="113"/>
      <c r="AC118" s="516"/>
      <c r="AD118" s="515"/>
    </row>
    <row r="119" spans="1:30" ht="14.25" customHeight="1" x14ac:dyDescent="0.45">
      <c r="A119" s="113"/>
      <c r="B119" s="139"/>
      <c r="C119" s="523"/>
      <c r="D119" s="527"/>
      <c r="E119" s="658"/>
      <c r="F119" s="658"/>
      <c r="G119" s="181"/>
      <c r="H119" s="138"/>
      <c r="I119" s="134"/>
      <c r="J119" s="134"/>
      <c r="K119" s="134"/>
      <c r="L119" s="523"/>
      <c r="M119" s="527"/>
      <c r="N119" s="134"/>
      <c r="O119" s="181"/>
      <c r="P119" s="495"/>
      <c r="Q119" s="120"/>
      <c r="R119" s="186"/>
      <c r="S119" s="134"/>
      <c r="T119" s="139" t="s">
        <v>310</v>
      </c>
      <c r="U119" s="181"/>
      <c r="V119" s="497"/>
      <c r="W119" s="138"/>
      <c r="X119" s="113"/>
      <c r="AC119"/>
    </row>
    <row r="120" spans="1:30" ht="14.25" customHeight="1" x14ac:dyDescent="0.45">
      <c r="A120" s="113"/>
      <c r="B120" s="139"/>
      <c r="C120" s="523"/>
      <c r="D120" s="527"/>
      <c r="E120" s="658"/>
      <c r="F120" s="658"/>
      <c r="G120" s="181"/>
      <c r="H120" s="138"/>
      <c r="I120" s="134"/>
      <c r="J120" s="134"/>
      <c r="K120" s="134"/>
      <c r="L120" s="523"/>
      <c r="M120" s="527"/>
      <c r="N120" s="134"/>
      <c r="O120" s="181"/>
      <c r="P120" s="495"/>
      <c r="Q120" s="120"/>
      <c r="R120" s="186"/>
      <c r="S120" s="134"/>
      <c r="T120" s="139" t="s">
        <v>311</v>
      </c>
      <c r="U120" s="181"/>
      <c r="V120" s="497"/>
      <c r="W120" s="138"/>
      <c r="X120" s="113"/>
      <c r="AC120"/>
    </row>
    <row r="121" spans="1:30" ht="14.25" customHeight="1" x14ac:dyDescent="0.45">
      <c r="A121" s="113"/>
      <c r="B121" s="139"/>
      <c r="C121" s="523"/>
      <c r="D121" s="527"/>
      <c r="E121" s="658"/>
      <c r="F121" s="658"/>
      <c r="G121" s="181"/>
      <c r="H121" s="138"/>
      <c r="I121" s="134"/>
      <c r="J121" s="134"/>
      <c r="K121" s="134"/>
      <c r="L121" s="523"/>
      <c r="M121" s="527"/>
      <c r="N121" s="134"/>
      <c r="O121" s="181"/>
      <c r="P121" s="495"/>
      <c r="Q121" s="120"/>
      <c r="R121" s="186"/>
      <c r="S121" s="134"/>
      <c r="T121" s="139" t="s">
        <v>312</v>
      </c>
      <c r="U121" s="181"/>
      <c r="V121" s="497"/>
      <c r="W121" s="138"/>
      <c r="X121" s="113"/>
      <c r="AC121"/>
    </row>
    <row r="122" spans="1:30" ht="14.25" customHeight="1" x14ac:dyDescent="0.45">
      <c r="A122" s="113"/>
      <c r="B122" s="139"/>
      <c r="C122" s="523"/>
      <c r="D122" s="527"/>
      <c r="E122" s="658"/>
      <c r="F122" s="658"/>
      <c r="G122" s="181"/>
      <c r="H122" s="138"/>
      <c r="I122" s="134"/>
      <c r="J122" s="134"/>
      <c r="K122" s="134"/>
      <c r="L122" s="523"/>
      <c r="M122" s="527"/>
      <c r="N122" s="134"/>
      <c r="O122" s="181"/>
      <c r="P122" s="495"/>
      <c r="Q122" s="120"/>
      <c r="R122" s="186"/>
      <c r="S122" s="134"/>
      <c r="T122" s="498" t="s">
        <v>436</v>
      </c>
      <c r="U122" s="181"/>
      <c r="V122" s="502" t="s">
        <v>437</v>
      </c>
      <c r="W122" s="138"/>
      <c r="X122" s="113"/>
      <c r="AC122"/>
    </row>
    <row r="123" spans="1:30" ht="14.25" customHeight="1" x14ac:dyDescent="0.45">
      <c r="A123" s="113"/>
      <c r="B123" s="139"/>
      <c r="C123" s="523"/>
      <c r="D123" s="527"/>
      <c r="E123" s="658"/>
      <c r="F123" s="658"/>
      <c r="G123" s="181"/>
      <c r="H123" s="138"/>
      <c r="I123" s="134"/>
      <c r="J123" s="134"/>
      <c r="K123" s="134"/>
      <c r="L123" s="523"/>
      <c r="M123" s="527"/>
      <c r="N123" s="134"/>
      <c r="O123" s="181"/>
      <c r="P123" s="495"/>
      <c r="Q123" s="120"/>
      <c r="R123" s="186"/>
      <c r="S123" s="134"/>
      <c r="T123" s="499"/>
      <c r="U123" s="181"/>
      <c r="V123" s="497"/>
      <c r="W123" s="138"/>
      <c r="X123" s="113"/>
      <c r="AC123"/>
    </row>
    <row r="124" spans="1:30" ht="14.25" customHeight="1" x14ac:dyDescent="0.45">
      <c r="A124" s="113"/>
      <c r="B124" s="139"/>
      <c r="C124" s="523"/>
      <c r="D124" s="527"/>
      <c r="E124" s="658"/>
      <c r="F124" s="658"/>
      <c r="G124" s="181"/>
      <c r="H124" s="138"/>
      <c r="I124" s="134"/>
      <c r="J124" s="134"/>
      <c r="K124" s="134"/>
      <c r="L124" s="523"/>
      <c r="M124" s="527"/>
      <c r="N124" s="134"/>
      <c r="O124" s="181"/>
      <c r="P124" s="495"/>
      <c r="Q124" s="120"/>
      <c r="R124" s="186"/>
      <c r="S124" s="134"/>
      <c r="T124" s="499"/>
      <c r="U124" s="181"/>
      <c r="V124" s="497"/>
      <c r="W124" s="138"/>
      <c r="X124" s="113"/>
      <c r="AC124"/>
    </row>
    <row r="125" spans="1:30" ht="14.25" customHeight="1" x14ac:dyDescent="0.45">
      <c r="A125" s="113"/>
      <c r="B125" s="139"/>
      <c r="C125" s="523"/>
      <c r="D125" s="527"/>
      <c r="E125" s="658"/>
      <c r="F125" s="658"/>
      <c r="G125" s="181"/>
      <c r="H125" s="138"/>
      <c r="I125" s="134"/>
      <c r="J125" s="134"/>
      <c r="K125" s="134"/>
      <c r="L125" s="523"/>
      <c r="M125" s="527"/>
      <c r="N125" s="134"/>
      <c r="O125" s="181"/>
      <c r="P125" s="495"/>
      <c r="Q125" s="120"/>
      <c r="R125" s="186"/>
      <c r="S125" s="134"/>
      <c r="T125" s="499"/>
      <c r="U125" s="181"/>
      <c r="V125" s="497"/>
      <c r="W125" s="138"/>
      <c r="X125" s="113"/>
      <c r="AC125"/>
    </row>
    <row r="126" spans="1:30" ht="14.25" customHeight="1" x14ac:dyDescent="0.45">
      <c r="A126" s="113"/>
      <c r="B126" s="139"/>
      <c r="C126" s="523"/>
      <c r="D126" s="527"/>
      <c r="E126" s="658"/>
      <c r="F126" s="658"/>
      <c r="G126" s="181"/>
      <c r="H126" s="138"/>
      <c r="I126" s="134"/>
      <c r="J126" s="134"/>
      <c r="K126" s="134"/>
      <c r="L126" s="523"/>
      <c r="M126" s="527"/>
      <c r="N126" s="134"/>
      <c r="O126" s="181"/>
      <c r="P126" s="495"/>
      <c r="Q126" s="120"/>
      <c r="R126" s="186"/>
      <c r="S126" s="134"/>
      <c r="T126" s="499"/>
      <c r="U126" s="181"/>
      <c r="V126" s="497"/>
      <c r="W126" s="138"/>
      <c r="X126" s="113"/>
      <c r="AC126"/>
    </row>
    <row r="127" spans="1:30" ht="14.25" customHeight="1" x14ac:dyDescent="0.45">
      <c r="A127" s="113"/>
      <c r="B127" s="139"/>
      <c r="C127" s="523"/>
      <c r="D127" s="527"/>
      <c r="E127" s="658"/>
      <c r="F127" s="658"/>
      <c r="G127" s="181"/>
      <c r="H127" s="138"/>
      <c r="I127" s="134"/>
      <c r="J127" s="134"/>
      <c r="K127" s="134"/>
      <c r="L127" s="523"/>
      <c r="M127" s="527"/>
      <c r="N127" s="134"/>
      <c r="O127" s="181"/>
      <c r="P127" s="495"/>
      <c r="Q127" s="120"/>
      <c r="R127" s="186"/>
      <c r="S127" s="134"/>
      <c r="T127" s="499"/>
      <c r="U127" s="181"/>
      <c r="V127" s="497"/>
      <c r="W127" s="138"/>
      <c r="X127" s="113"/>
      <c r="AC127"/>
    </row>
    <row r="128" spans="1:30" ht="14.25" customHeight="1" x14ac:dyDescent="0.45">
      <c r="A128" s="113"/>
      <c r="B128" s="139"/>
      <c r="C128" s="523"/>
      <c r="D128" s="527"/>
      <c r="E128" s="658"/>
      <c r="F128" s="658"/>
      <c r="G128" s="181"/>
      <c r="H128" s="138"/>
      <c r="I128" s="134"/>
      <c r="J128" s="134"/>
      <c r="K128" s="134"/>
      <c r="L128" s="523"/>
      <c r="M128" s="527"/>
      <c r="N128" s="134"/>
      <c r="O128" s="181"/>
      <c r="P128" s="495"/>
      <c r="Q128" s="120"/>
      <c r="R128" s="186"/>
      <c r="S128" s="134"/>
      <c r="T128" s="499"/>
      <c r="U128" s="181"/>
      <c r="V128" s="497"/>
      <c r="W128" s="138"/>
      <c r="X128" s="113"/>
      <c r="AC128"/>
    </row>
    <row r="129" spans="1:29" ht="14.25" customHeight="1" x14ac:dyDescent="0.45">
      <c r="A129" s="113"/>
      <c r="B129" s="139"/>
      <c r="C129" s="523"/>
      <c r="D129" s="527"/>
      <c r="E129" s="658"/>
      <c r="F129" s="658"/>
      <c r="G129" s="181"/>
      <c r="H129" s="138"/>
      <c r="I129" s="134"/>
      <c r="J129" s="134"/>
      <c r="K129" s="134"/>
      <c r="L129" s="523"/>
      <c r="M129" s="527"/>
      <c r="N129" s="134"/>
      <c r="O129" s="181"/>
      <c r="P129" s="495"/>
      <c r="Q129" s="120"/>
      <c r="R129" s="186"/>
      <c r="S129" s="134"/>
      <c r="T129" s="499"/>
      <c r="U129" s="181"/>
      <c r="V129" s="497"/>
      <c r="W129" s="138"/>
      <c r="X129" s="113"/>
      <c r="AC129"/>
    </row>
    <row r="130" spans="1:29" ht="14.25" customHeight="1" x14ac:dyDescent="0.45">
      <c r="A130" s="113"/>
      <c r="B130" s="139"/>
      <c r="C130" s="523"/>
      <c r="D130" s="527"/>
      <c r="E130" s="658"/>
      <c r="F130" s="658"/>
      <c r="G130" s="181"/>
      <c r="H130" s="138"/>
      <c r="I130" s="134"/>
      <c r="J130" s="134"/>
      <c r="K130" s="134"/>
      <c r="L130" s="523"/>
      <c r="M130" s="527"/>
      <c r="N130" s="134"/>
      <c r="O130" s="181"/>
      <c r="P130" s="495"/>
      <c r="Q130" s="120"/>
      <c r="R130" s="186"/>
      <c r="S130" s="134"/>
      <c r="T130" s="499"/>
      <c r="U130" s="181"/>
      <c r="V130" s="497"/>
      <c r="W130" s="138"/>
      <c r="X130" s="113"/>
      <c r="AC130"/>
    </row>
    <row r="131" spans="1:29" ht="14.25" customHeight="1" x14ac:dyDescent="0.45">
      <c r="A131" s="113"/>
      <c r="B131" s="139"/>
      <c r="C131" s="523"/>
      <c r="D131" s="527"/>
      <c r="E131" s="658"/>
      <c r="F131" s="658"/>
      <c r="G131" s="181"/>
      <c r="H131" s="138"/>
      <c r="I131" s="134"/>
      <c r="J131" s="134"/>
      <c r="K131" s="134"/>
      <c r="L131" s="523"/>
      <c r="M131" s="527"/>
      <c r="N131" s="134"/>
      <c r="O131" s="181"/>
      <c r="P131" s="495"/>
      <c r="Q131" s="120"/>
      <c r="R131" s="186"/>
      <c r="S131" s="134"/>
      <c r="T131" s="499"/>
      <c r="U131" s="181"/>
      <c r="V131" s="497"/>
      <c r="W131" s="138"/>
      <c r="X131" s="113"/>
      <c r="AC131"/>
    </row>
    <row r="132" spans="1:29" ht="14.25" customHeight="1" x14ac:dyDescent="0.45">
      <c r="A132" s="113"/>
      <c r="B132" s="139"/>
      <c r="C132" s="523"/>
      <c r="D132" s="527"/>
      <c r="E132" s="658"/>
      <c r="F132" s="658"/>
      <c r="G132" s="181"/>
      <c r="H132" s="138"/>
      <c r="I132" s="134"/>
      <c r="J132" s="134"/>
      <c r="K132" s="134"/>
      <c r="L132" s="523"/>
      <c r="M132" s="527"/>
      <c r="N132" s="134"/>
      <c r="O132" s="181"/>
      <c r="P132" s="495"/>
      <c r="Q132" s="120"/>
      <c r="R132" s="186"/>
      <c r="S132" s="134"/>
      <c r="T132" s="499"/>
      <c r="U132" s="181"/>
      <c r="V132" s="497"/>
      <c r="W132" s="138"/>
      <c r="X132" s="113"/>
      <c r="AC132"/>
    </row>
    <row r="133" spans="1:29" ht="14.25" customHeight="1" x14ac:dyDescent="0.45">
      <c r="A133" s="113"/>
      <c r="B133" s="139"/>
      <c r="C133" s="523"/>
      <c r="D133" s="527"/>
      <c r="E133" s="658"/>
      <c r="F133" s="658"/>
      <c r="G133" s="181"/>
      <c r="H133" s="138"/>
      <c r="I133" s="134"/>
      <c r="J133" s="134"/>
      <c r="K133" s="134"/>
      <c r="L133" s="523"/>
      <c r="M133" s="527"/>
      <c r="N133" s="134"/>
      <c r="O133" s="181"/>
      <c r="P133" s="495"/>
      <c r="Q133" s="120"/>
      <c r="R133" s="186"/>
      <c r="S133" s="134"/>
      <c r="T133" s="499"/>
      <c r="U133" s="181"/>
      <c r="V133" s="497"/>
      <c r="W133" s="138"/>
      <c r="X133" s="113"/>
      <c r="AC133"/>
    </row>
    <row r="134" spans="1:29" ht="14.25" customHeight="1" x14ac:dyDescent="0.45">
      <c r="A134" s="113"/>
      <c r="B134" s="139"/>
      <c r="C134" s="523"/>
      <c r="D134" s="527"/>
      <c r="E134" s="658"/>
      <c r="F134" s="658"/>
      <c r="G134" s="181"/>
      <c r="H134" s="138"/>
      <c r="I134" s="134"/>
      <c r="J134" s="134"/>
      <c r="K134" s="134"/>
      <c r="L134" s="523"/>
      <c r="M134" s="527"/>
      <c r="N134" s="134"/>
      <c r="O134" s="181"/>
      <c r="P134" s="495"/>
      <c r="Q134" s="120"/>
      <c r="R134" s="186"/>
      <c r="S134" s="134"/>
      <c r="T134" s="499"/>
      <c r="U134" s="181"/>
      <c r="V134" s="497"/>
      <c r="W134" s="138"/>
      <c r="X134" s="113"/>
      <c r="AC134"/>
    </row>
    <row r="135" spans="1:29" ht="14.25" customHeight="1" x14ac:dyDescent="0.45">
      <c r="A135" s="113"/>
      <c r="B135" s="139"/>
      <c r="C135" s="523"/>
      <c r="D135" s="527"/>
      <c r="E135" s="658"/>
      <c r="F135" s="658"/>
      <c r="G135" s="181"/>
      <c r="H135" s="138"/>
      <c r="I135" s="134"/>
      <c r="J135" s="134"/>
      <c r="K135" s="134"/>
      <c r="L135" s="523"/>
      <c r="M135" s="527"/>
      <c r="N135" s="134"/>
      <c r="O135" s="181"/>
      <c r="P135" s="495"/>
      <c r="Q135" s="120"/>
      <c r="R135" s="186"/>
      <c r="S135" s="134"/>
      <c r="T135" s="499"/>
      <c r="U135" s="181"/>
      <c r="V135" s="497"/>
      <c r="W135" s="138"/>
      <c r="X135" s="113"/>
      <c r="AC135"/>
    </row>
    <row r="136" spans="1:29" ht="14.25" customHeight="1" x14ac:dyDescent="0.45">
      <c r="A136" s="113"/>
      <c r="B136" s="139"/>
      <c r="C136" s="523"/>
      <c r="D136" s="527"/>
      <c r="E136" s="658"/>
      <c r="F136" s="658"/>
      <c r="G136" s="181"/>
      <c r="H136" s="138"/>
      <c r="I136" s="134"/>
      <c r="J136" s="134"/>
      <c r="K136" s="134"/>
      <c r="L136" s="523"/>
      <c r="M136" s="527"/>
      <c r="N136" s="134"/>
      <c r="O136" s="181"/>
      <c r="P136" s="495"/>
      <c r="Q136" s="120"/>
      <c r="R136" s="186"/>
      <c r="S136" s="134"/>
      <c r="T136" s="499"/>
      <c r="U136" s="181"/>
      <c r="V136" s="497"/>
      <c r="W136" s="138"/>
      <c r="X136" s="113"/>
      <c r="AC136"/>
    </row>
    <row r="137" spans="1:29" ht="14.25" customHeight="1" x14ac:dyDescent="0.45">
      <c r="A137" s="113"/>
      <c r="B137" s="139"/>
      <c r="C137" s="523"/>
      <c r="D137" s="527"/>
      <c r="E137" s="658"/>
      <c r="F137" s="658"/>
      <c r="G137" s="181"/>
      <c r="H137" s="138"/>
      <c r="I137" s="134"/>
      <c r="J137" s="134"/>
      <c r="K137" s="134"/>
      <c r="L137" s="523"/>
      <c r="M137" s="527"/>
      <c r="N137" s="134"/>
      <c r="O137" s="181"/>
      <c r="P137" s="495"/>
      <c r="Q137" s="120"/>
      <c r="R137" s="186"/>
      <c r="S137" s="134"/>
      <c r="T137" s="499"/>
      <c r="U137" s="181"/>
      <c r="V137" s="497"/>
      <c r="W137" s="138"/>
      <c r="X137" s="113"/>
      <c r="AC137"/>
    </row>
    <row r="138" spans="1:29" ht="14.25" customHeight="1" x14ac:dyDescent="0.45">
      <c r="A138" s="113"/>
      <c r="B138" s="139"/>
      <c r="C138" s="523"/>
      <c r="D138" s="527"/>
      <c r="E138" s="658"/>
      <c r="F138" s="658"/>
      <c r="G138" s="181"/>
      <c r="H138" s="138"/>
      <c r="I138" s="134"/>
      <c r="J138" s="134"/>
      <c r="K138" s="134"/>
      <c r="L138" s="523"/>
      <c r="M138" s="527"/>
      <c r="N138" s="134"/>
      <c r="O138" s="181"/>
      <c r="P138" s="495"/>
      <c r="Q138" s="120"/>
      <c r="R138" s="186"/>
      <c r="S138" s="134"/>
      <c r="T138" s="499"/>
      <c r="U138" s="181"/>
      <c r="V138" s="497"/>
      <c r="W138" s="138"/>
      <c r="X138" s="113"/>
      <c r="AC138"/>
    </row>
    <row r="139" spans="1:29" ht="14.25" customHeight="1" x14ac:dyDescent="0.45">
      <c r="A139" s="113"/>
      <c r="B139" s="139"/>
      <c r="C139" s="523"/>
      <c r="D139" s="527"/>
      <c r="E139" s="658"/>
      <c r="F139" s="658"/>
      <c r="G139" s="181"/>
      <c r="H139" s="138"/>
      <c r="I139" s="134"/>
      <c r="J139" s="134"/>
      <c r="K139" s="134"/>
      <c r="L139" s="523"/>
      <c r="M139" s="527"/>
      <c r="N139" s="134"/>
      <c r="O139" s="181"/>
      <c r="P139" s="495"/>
      <c r="Q139" s="120"/>
      <c r="R139" s="186"/>
      <c r="S139" s="134"/>
      <c r="T139" s="499"/>
      <c r="U139" s="181"/>
      <c r="V139" s="497"/>
      <c r="W139" s="138"/>
      <c r="X139" s="113"/>
      <c r="AC139"/>
    </row>
    <row r="140" spans="1:29" ht="14.25" customHeight="1" x14ac:dyDescent="0.45">
      <c r="A140" s="113"/>
      <c r="B140" s="139"/>
      <c r="C140" s="523"/>
      <c r="D140" s="527"/>
      <c r="E140" s="658"/>
      <c r="F140" s="658"/>
      <c r="G140" s="181"/>
      <c r="H140" s="138"/>
      <c r="I140" s="134"/>
      <c r="J140" s="134"/>
      <c r="K140" s="134"/>
      <c r="L140" s="523"/>
      <c r="M140" s="527"/>
      <c r="N140" s="134"/>
      <c r="O140" s="181"/>
      <c r="P140" s="495"/>
      <c r="Q140" s="120"/>
      <c r="R140" s="186"/>
      <c r="S140" s="134"/>
      <c r="T140" s="499"/>
      <c r="U140" s="181"/>
      <c r="V140" s="497"/>
      <c r="W140" s="138"/>
      <c r="X140" s="113"/>
      <c r="AC140"/>
    </row>
    <row r="141" spans="1:29" ht="14.25" customHeight="1" x14ac:dyDescent="0.45">
      <c r="A141" s="113"/>
      <c r="B141" s="139"/>
      <c r="C141" s="523"/>
      <c r="D141" s="527"/>
      <c r="E141" s="658"/>
      <c r="F141" s="658"/>
      <c r="G141" s="181"/>
      <c r="H141" s="138"/>
      <c r="I141" s="134"/>
      <c r="J141" s="134"/>
      <c r="K141" s="134"/>
      <c r="L141" s="523"/>
      <c r="M141" s="527"/>
      <c r="N141" s="134"/>
      <c r="O141" s="181"/>
      <c r="P141" s="495"/>
      <c r="Q141" s="120"/>
      <c r="R141" s="186"/>
      <c r="S141" s="134"/>
      <c r="T141" s="499"/>
      <c r="U141" s="181"/>
      <c r="V141" s="497"/>
      <c r="W141" s="138"/>
      <c r="X141" s="113"/>
      <c r="AC141"/>
    </row>
    <row r="142" spans="1:29" ht="14.25" customHeight="1" x14ac:dyDescent="0.45">
      <c r="A142" s="113"/>
      <c r="B142" s="139"/>
      <c r="C142" s="523"/>
      <c r="D142" s="527"/>
      <c r="E142" s="658"/>
      <c r="F142" s="658"/>
      <c r="G142" s="181"/>
      <c r="H142" s="138"/>
      <c r="I142" s="134"/>
      <c r="J142" s="134"/>
      <c r="K142" s="134"/>
      <c r="L142" s="523"/>
      <c r="M142" s="527"/>
      <c r="N142" s="134"/>
      <c r="O142" s="181"/>
      <c r="P142" s="495"/>
      <c r="Q142" s="120"/>
      <c r="R142" s="186"/>
      <c r="S142" s="134"/>
      <c r="T142" s="499"/>
      <c r="U142" s="181"/>
      <c r="V142" s="497"/>
      <c r="W142" s="138"/>
      <c r="X142" s="113"/>
      <c r="AC142"/>
    </row>
    <row r="143" spans="1:29" ht="14.25" customHeight="1" x14ac:dyDescent="0.45">
      <c r="A143" s="113"/>
      <c r="B143" s="139"/>
      <c r="C143" s="523"/>
      <c r="D143" s="527"/>
      <c r="E143" s="658"/>
      <c r="F143" s="658"/>
      <c r="G143" s="181"/>
      <c r="H143" s="138"/>
      <c r="I143" s="134"/>
      <c r="J143" s="134"/>
      <c r="K143" s="134"/>
      <c r="L143" s="523"/>
      <c r="M143" s="527"/>
      <c r="N143" s="134"/>
      <c r="O143" s="181"/>
      <c r="P143" s="495"/>
      <c r="Q143" s="120"/>
      <c r="R143" s="186"/>
      <c r="S143" s="134"/>
      <c r="T143" s="499"/>
      <c r="U143" s="181"/>
      <c r="V143" s="497"/>
      <c r="W143" s="138"/>
      <c r="X143" s="113"/>
      <c r="AC143"/>
    </row>
    <row r="144" spans="1:29" ht="14.25" customHeight="1" x14ac:dyDescent="0.45">
      <c r="A144" s="113"/>
      <c r="B144" s="139"/>
      <c r="C144" s="523"/>
      <c r="D144" s="527"/>
      <c r="E144" s="658"/>
      <c r="F144" s="658"/>
      <c r="G144" s="181"/>
      <c r="H144" s="138"/>
      <c r="I144" s="134"/>
      <c r="J144" s="134"/>
      <c r="K144" s="134"/>
      <c r="L144" s="523"/>
      <c r="M144" s="527"/>
      <c r="N144" s="134"/>
      <c r="O144" s="181"/>
      <c r="P144" s="495"/>
      <c r="Q144" s="120"/>
      <c r="R144" s="186"/>
      <c r="S144" s="134"/>
      <c r="T144" s="499"/>
      <c r="U144" s="181"/>
      <c r="V144" s="497"/>
      <c r="W144" s="138"/>
      <c r="X144" s="113"/>
      <c r="AC144"/>
    </row>
    <row r="145" spans="1:29" ht="14.25" customHeight="1" x14ac:dyDescent="0.45">
      <c r="A145" s="113"/>
      <c r="B145" s="139"/>
      <c r="C145" s="523"/>
      <c r="D145" s="527"/>
      <c r="E145" s="658"/>
      <c r="F145" s="658"/>
      <c r="G145" s="181"/>
      <c r="H145" s="138"/>
      <c r="I145" s="134"/>
      <c r="J145" s="134"/>
      <c r="K145" s="134"/>
      <c r="L145" s="523"/>
      <c r="M145" s="527"/>
      <c r="N145" s="134"/>
      <c r="O145" s="181"/>
      <c r="P145" s="495"/>
      <c r="Q145" s="120"/>
      <c r="R145" s="186"/>
      <c r="S145" s="134"/>
      <c r="T145" s="499"/>
      <c r="U145" s="181"/>
      <c r="V145" s="497"/>
      <c r="W145" s="138"/>
      <c r="X145" s="113"/>
      <c r="AC145"/>
    </row>
    <row r="146" spans="1:29" ht="14.25" customHeight="1" x14ac:dyDescent="0.45">
      <c r="A146" s="113"/>
      <c r="B146" s="139"/>
      <c r="C146" s="523"/>
      <c r="D146" s="527"/>
      <c r="E146" s="658"/>
      <c r="F146" s="658"/>
      <c r="G146" s="181"/>
      <c r="H146" s="138"/>
      <c r="I146" s="134"/>
      <c r="J146" s="134"/>
      <c r="K146" s="134"/>
      <c r="L146" s="523"/>
      <c r="M146" s="527"/>
      <c r="N146" s="134"/>
      <c r="O146" s="181"/>
      <c r="P146" s="495"/>
      <c r="Q146" s="120"/>
      <c r="R146" s="186"/>
      <c r="S146" s="134"/>
      <c r="T146" s="499"/>
      <c r="U146" s="181"/>
      <c r="V146" s="497"/>
      <c r="W146" s="138"/>
      <c r="X146" s="113"/>
      <c r="AC146"/>
    </row>
    <row r="147" spans="1:29" ht="14.25" customHeight="1" x14ac:dyDescent="0.45">
      <c r="A147" s="113"/>
      <c r="B147" s="139"/>
      <c r="C147" s="523"/>
      <c r="D147" s="527"/>
      <c r="E147" s="658"/>
      <c r="F147" s="658"/>
      <c r="G147" s="181"/>
      <c r="H147" s="138"/>
      <c r="I147" s="134"/>
      <c r="J147" s="134"/>
      <c r="K147" s="134"/>
      <c r="L147" s="523"/>
      <c r="M147" s="527"/>
      <c r="N147" s="134"/>
      <c r="O147" s="181"/>
      <c r="P147" s="495"/>
      <c r="Q147" s="120"/>
      <c r="R147" s="186"/>
      <c r="S147" s="134"/>
      <c r="T147" s="499"/>
      <c r="U147" s="181"/>
      <c r="V147" s="497"/>
      <c r="W147" s="138"/>
      <c r="X147" s="113"/>
      <c r="AC147"/>
    </row>
    <row r="148" spans="1:29" ht="14.25" customHeight="1" x14ac:dyDescent="0.45">
      <c r="A148" s="113"/>
      <c r="B148" s="139"/>
      <c r="C148" s="523"/>
      <c r="D148" s="527"/>
      <c r="E148" s="658"/>
      <c r="F148" s="658"/>
      <c r="G148" s="181"/>
      <c r="H148" s="138"/>
      <c r="I148" s="134"/>
      <c r="J148" s="134"/>
      <c r="K148" s="134"/>
      <c r="L148" s="523"/>
      <c r="M148" s="527"/>
      <c r="N148" s="134"/>
      <c r="O148" s="181"/>
      <c r="P148" s="495"/>
      <c r="Q148" s="120"/>
      <c r="R148" s="186"/>
      <c r="S148" s="134"/>
      <c r="T148" s="499"/>
      <c r="U148" s="181"/>
      <c r="V148" s="497"/>
      <c r="W148" s="138"/>
      <c r="X148" s="113"/>
      <c r="AC148"/>
    </row>
    <row r="149" spans="1:29" ht="14.25" customHeight="1" x14ac:dyDescent="0.45">
      <c r="A149" s="113"/>
      <c r="B149" s="139"/>
      <c r="C149" s="523"/>
      <c r="D149" s="527"/>
      <c r="E149" s="658"/>
      <c r="F149" s="658"/>
      <c r="G149" s="181"/>
      <c r="H149" s="138"/>
      <c r="I149" s="134"/>
      <c r="J149" s="134"/>
      <c r="K149" s="134"/>
      <c r="L149" s="523"/>
      <c r="M149" s="527"/>
      <c r="N149" s="134"/>
      <c r="O149" s="181"/>
      <c r="P149" s="495"/>
      <c r="Q149" s="120"/>
      <c r="R149" s="186"/>
      <c r="S149" s="134"/>
      <c r="T149" s="499"/>
      <c r="U149" s="181"/>
      <c r="V149" s="497"/>
      <c r="W149" s="138"/>
      <c r="X149" s="113"/>
      <c r="AC149"/>
    </row>
    <row r="150" spans="1:29" ht="14.25" customHeight="1" x14ac:dyDescent="0.45">
      <c r="A150" s="113"/>
      <c r="B150" s="139"/>
      <c r="C150" s="523"/>
      <c r="D150" s="527"/>
      <c r="E150" s="658"/>
      <c r="F150" s="658"/>
      <c r="G150" s="181"/>
      <c r="H150" s="138"/>
      <c r="I150" s="134"/>
      <c r="J150" s="134"/>
      <c r="K150" s="134"/>
      <c r="L150" s="523"/>
      <c r="M150" s="527"/>
      <c r="N150" s="134"/>
      <c r="O150" s="181"/>
      <c r="P150" s="495"/>
      <c r="Q150" s="120"/>
      <c r="R150" s="186"/>
      <c r="S150" s="134"/>
      <c r="T150" s="499"/>
      <c r="U150" s="181"/>
      <c r="V150" s="497"/>
      <c r="W150" s="138"/>
      <c r="X150" s="113"/>
      <c r="AC150"/>
    </row>
    <row r="151" spans="1:29" ht="14.25" customHeight="1" x14ac:dyDescent="0.45">
      <c r="A151" s="113"/>
      <c r="B151" s="139"/>
      <c r="C151" s="523"/>
      <c r="D151" s="527"/>
      <c r="E151" s="658"/>
      <c r="F151" s="658"/>
      <c r="G151" s="181"/>
      <c r="H151" s="138"/>
      <c r="I151" s="134"/>
      <c r="J151" s="134"/>
      <c r="K151" s="134"/>
      <c r="L151" s="523"/>
      <c r="M151" s="527"/>
      <c r="N151" s="134"/>
      <c r="O151" s="181"/>
      <c r="P151" s="495"/>
      <c r="Q151" s="120"/>
      <c r="R151" s="186"/>
      <c r="S151" s="134"/>
      <c r="T151" s="499"/>
      <c r="U151" s="181"/>
      <c r="V151" s="497"/>
      <c r="W151" s="138"/>
      <c r="X151" s="113"/>
      <c r="AC151"/>
    </row>
    <row r="152" spans="1:29" ht="14.25" customHeight="1" x14ac:dyDescent="0.45">
      <c r="A152" s="113"/>
      <c r="B152" s="139"/>
      <c r="C152" s="523"/>
      <c r="D152" s="527"/>
      <c r="E152" s="658"/>
      <c r="F152" s="658"/>
      <c r="G152" s="181"/>
      <c r="H152" s="138"/>
      <c r="I152" s="134"/>
      <c r="J152" s="134"/>
      <c r="K152" s="134"/>
      <c r="L152" s="523"/>
      <c r="M152" s="527"/>
      <c r="N152" s="134"/>
      <c r="O152" s="181"/>
      <c r="P152" s="495"/>
      <c r="Q152" s="120"/>
      <c r="R152" s="186"/>
      <c r="S152" s="134"/>
      <c r="T152" s="499"/>
      <c r="U152" s="181"/>
      <c r="V152" s="497"/>
      <c r="W152" s="138"/>
      <c r="X152" s="113"/>
      <c r="AC152"/>
    </row>
    <row r="153" spans="1:29" ht="14.25" customHeight="1" x14ac:dyDescent="0.45">
      <c r="A153" s="113"/>
      <c r="B153" s="139"/>
      <c r="C153" s="523"/>
      <c r="D153" s="527"/>
      <c r="E153" s="658"/>
      <c r="F153" s="658"/>
      <c r="G153" s="181"/>
      <c r="H153" s="138"/>
      <c r="I153" s="134"/>
      <c r="J153" s="134"/>
      <c r="K153" s="134"/>
      <c r="L153" s="523"/>
      <c r="M153" s="527"/>
      <c r="N153" s="134"/>
      <c r="O153" s="181"/>
      <c r="P153" s="495"/>
      <c r="Q153" s="120"/>
      <c r="R153" s="186"/>
      <c r="S153" s="134"/>
      <c r="T153" s="499"/>
      <c r="U153" s="181"/>
      <c r="V153" s="497"/>
      <c r="W153" s="138"/>
      <c r="X153" s="113"/>
      <c r="AC153"/>
    </row>
    <row r="154" spans="1:29" ht="14.25" customHeight="1" x14ac:dyDescent="0.45">
      <c r="A154" s="113"/>
      <c r="B154" s="139"/>
      <c r="C154" s="523"/>
      <c r="D154" s="527"/>
      <c r="E154" s="658"/>
      <c r="F154" s="658"/>
      <c r="G154" s="181"/>
      <c r="H154" s="138"/>
      <c r="I154" s="134"/>
      <c r="J154" s="134"/>
      <c r="K154" s="134"/>
      <c r="L154" s="523"/>
      <c r="M154" s="527"/>
      <c r="N154" s="134"/>
      <c r="O154" s="181"/>
      <c r="P154" s="495"/>
      <c r="Q154" s="120"/>
      <c r="R154" s="186"/>
      <c r="S154" s="134"/>
      <c r="T154" s="499"/>
      <c r="U154" s="181"/>
      <c r="V154" s="497"/>
      <c r="W154" s="138"/>
      <c r="X154" s="113"/>
      <c r="AC154"/>
    </row>
    <row r="155" spans="1:29" ht="14.25" customHeight="1" x14ac:dyDescent="0.45">
      <c r="A155" s="113"/>
      <c r="B155" s="139"/>
      <c r="C155" s="523"/>
      <c r="D155" s="527"/>
      <c r="E155" s="658"/>
      <c r="F155" s="658"/>
      <c r="G155" s="181"/>
      <c r="H155" s="138"/>
      <c r="I155" s="134"/>
      <c r="J155" s="134"/>
      <c r="K155" s="134"/>
      <c r="L155" s="523"/>
      <c r="M155" s="527"/>
      <c r="N155" s="134"/>
      <c r="O155" s="181"/>
      <c r="P155" s="495"/>
      <c r="Q155" s="120"/>
      <c r="R155" s="186"/>
      <c r="S155" s="134"/>
      <c r="T155" s="499"/>
      <c r="U155" s="181"/>
      <c r="V155" s="497"/>
      <c r="W155" s="138"/>
      <c r="X155" s="113"/>
      <c r="AC155"/>
    </row>
    <row r="156" spans="1:29" ht="14.25" customHeight="1" x14ac:dyDescent="0.45">
      <c r="A156" s="113"/>
      <c r="B156" s="139"/>
      <c r="C156" s="523"/>
      <c r="D156" s="527"/>
      <c r="E156" s="658"/>
      <c r="F156" s="658"/>
      <c r="G156" s="181"/>
      <c r="H156" s="138"/>
      <c r="I156" s="134"/>
      <c r="J156" s="134"/>
      <c r="K156" s="134"/>
      <c r="L156" s="523"/>
      <c r="M156" s="527"/>
      <c r="N156" s="134"/>
      <c r="O156" s="181"/>
      <c r="P156" s="495"/>
      <c r="Q156" s="120"/>
      <c r="R156" s="186"/>
      <c r="S156" s="134"/>
      <c r="T156" s="499"/>
      <c r="U156" s="181"/>
      <c r="V156" s="497"/>
      <c r="W156" s="138"/>
      <c r="X156" s="113"/>
      <c r="AC156"/>
    </row>
    <row r="157" spans="1:29" ht="14.25" customHeight="1" x14ac:dyDescent="0.45">
      <c r="A157" s="113"/>
      <c r="B157" s="139"/>
      <c r="C157" s="523"/>
      <c r="D157" s="527"/>
      <c r="E157" s="658"/>
      <c r="F157" s="658"/>
      <c r="G157" s="181"/>
      <c r="H157" s="138"/>
      <c r="I157" s="134"/>
      <c r="J157" s="134"/>
      <c r="K157" s="134"/>
      <c r="L157" s="523"/>
      <c r="M157" s="527"/>
      <c r="N157" s="134"/>
      <c r="O157" s="181"/>
      <c r="P157" s="495"/>
      <c r="Q157" s="120"/>
      <c r="R157" s="186"/>
      <c r="S157" s="134"/>
      <c r="T157" s="499"/>
      <c r="U157" s="181"/>
      <c r="V157" s="497"/>
      <c r="W157" s="138"/>
      <c r="X157" s="113"/>
      <c r="AC157"/>
    </row>
    <row r="158" spans="1:29" ht="14.25" customHeight="1" x14ac:dyDescent="0.45">
      <c r="A158" s="113"/>
      <c r="B158" s="139"/>
      <c r="C158" s="523"/>
      <c r="D158" s="527"/>
      <c r="E158" s="658"/>
      <c r="F158" s="658"/>
      <c r="G158" s="181"/>
      <c r="H158" s="138"/>
      <c r="I158" s="134"/>
      <c r="J158" s="134"/>
      <c r="K158" s="134"/>
      <c r="L158" s="523"/>
      <c r="M158" s="527"/>
      <c r="N158" s="134"/>
      <c r="O158" s="181"/>
      <c r="P158" s="495"/>
      <c r="Q158" s="120"/>
      <c r="R158" s="186"/>
      <c r="S158" s="134"/>
      <c r="T158" s="499"/>
      <c r="U158" s="181"/>
      <c r="V158" s="497"/>
      <c r="W158" s="138"/>
      <c r="X158" s="113"/>
      <c r="AC158"/>
    </row>
    <row r="159" spans="1:29" ht="14.25" customHeight="1" x14ac:dyDescent="0.45">
      <c r="A159" s="113"/>
      <c r="B159" s="139"/>
      <c r="C159" s="523"/>
      <c r="D159" s="527"/>
      <c r="E159" s="658"/>
      <c r="F159" s="658"/>
      <c r="G159" s="181"/>
      <c r="H159" s="138"/>
      <c r="I159" s="134"/>
      <c r="J159" s="134"/>
      <c r="K159" s="134"/>
      <c r="L159" s="523"/>
      <c r="M159" s="527"/>
      <c r="N159" s="134"/>
      <c r="O159" s="181"/>
      <c r="P159" s="495"/>
      <c r="Q159" s="120"/>
      <c r="R159" s="186"/>
      <c r="S159" s="134"/>
      <c r="T159" s="499"/>
      <c r="U159" s="181"/>
      <c r="V159" s="497"/>
      <c r="W159" s="138"/>
      <c r="X159" s="113"/>
      <c r="AC159"/>
    </row>
    <row r="160" spans="1:29" ht="14.25" customHeight="1" x14ac:dyDescent="0.45">
      <c r="A160" s="113"/>
      <c r="B160" s="139"/>
      <c r="C160" s="523"/>
      <c r="D160" s="527"/>
      <c r="E160" s="658"/>
      <c r="F160" s="658"/>
      <c r="G160" s="181"/>
      <c r="H160" s="138"/>
      <c r="I160" s="134"/>
      <c r="J160" s="134"/>
      <c r="K160" s="134"/>
      <c r="L160" s="523"/>
      <c r="M160" s="527"/>
      <c r="N160" s="134"/>
      <c r="O160" s="181"/>
      <c r="P160" s="495"/>
      <c r="Q160" s="120"/>
      <c r="R160" s="186"/>
      <c r="S160" s="134"/>
      <c r="T160" s="499"/>
      <c r="U160" s="181"/>
      <c r="V160" s="497"/>
      <c r="W160" s="138"/>
      <c r="X160" s="113"/>
      <c r="AC160"/>
    </row>
    <row r="161" spans="1:29" ht="14.25" customHeight="1" x14ac:dyDescent="0.45">
      <c r="A161" s="113"/>
      <c r="B161" s="139"/>
      <c r="C161" s="523"/>
      <c r="D161" s="527"/>
      <c r="E161" s="658"/>
      <c r="F161" s="658"/>
      <c r="G161" s="181"/>
      <c r="H161" s="138"/>
      <c r="I161" s="134"/>
      <c r="J161" s="134"/>
      <c r="K161" s="134"/>
      <c r="L161" s="523"/>
      <c r="M161" s="527"/>
      <c r="N161" s="134"/>
      <c r="O161" s="181"/>
      <c r="P161" s="495"/>
      <c r="Q161" s="120"/>
      <c r="R161" s="186"/>
      <c r="S161" s="134"/>
      <c r="T161" s="499"/>
      <c r="U161" s="181"/>
      <c r="V161" s="497"/>
      <c r="W161" s="138"/>
      <c r="X161" s="113"/>
      <c r="AC161"/>
    </row>
    <row r="162" spans="1:29" ht="14.25" customHeight="1" thickBot="1" x14ac:dyDescent="0.5">
      <c r="A162" s="113"/>
      <c r="B162" s="139"/>
      <c r="C162" s="524"/>
      <c r="D162" s="528">
        <v>4</v>
      </c>
      <c r="E162" s="674"/>
      <c r="F162" s="674"/>
      <c r="G162" s="182"/>
      <c r="H162" s="503" t="s">
        <v>377</v>
      </c>
      <c r="I162" s="134"/>
      <c r="J162" s="134"/>
      <c r="K162" s="134"/>
      <c r="L162" s="524"/>
      <c r="M162" s="528"/>
      <c r="N162" s="136"/>
      <c r="O162" s="182"/>
      <c r="P162" s="496"/>
      <c r="Q162" s="120"/>
      <c r="R162" s="186"/>
      <c r="S162" s="134"/>
      <c r="T162" s="500"/>
      <c r="U162" s="182"/>
      <c r="V162" s="501"/>
      <c r="W162" s="138"/>
      <c r="X162" s="113"/>
      <c r="AC162"/>
    </row>
    <row r="163" spans="1:29" ht="14.25" customHeight="1" x14ac:dyDescent="0.45">
      <c r="A163" s="113"/>
      <c r="B163" s="139"/>
      <c r="C163" s="134"/>
      <c r="D163" s="656"/>
      <c r="E163" s="656"/>
      <c r="F163" s="656"/>
      <c r="G163" s="134"/>
      <c r="H163" s="134"/>
      <c r="I163" s="134"/>
      <c r="J163" s="134"/>
      <c r="K163" s="134"/>
      <c r="L163" s="134"/>
      <c r="M163" s="134"/>
      <c r="N163" s="134"/>
      <c r="O163" s="121"/>
      <c r="P163" s="122"/>
      <c r="Q163" s="122"/>
      <c r="R163" s="187"/>
      <c r="S163" s="134"/>
      <c r="T163" s="134"/>
      <c r="U163" s="134"/>
      <c r="V163" s="134"/>
      <c r="W163" s="138"/>
      <c r="X163" s="113"/>
      <c r="AC163"/>
    </row>
    <row r="164" spans="1:29" ht="14.25" customHeight="1" x14ac:dyDescent="0.45">
      <c r="A164" s="113"/>
      <c r="B164" s="139"/>
      <c r="C164" s="134"/>
      <c r="D164" s="134"/>
      <c r="E164" s="134"/>
      <c r="F164" s="490" t="s">
        <v>294</v>
      </c>
      <c r="G164" s="206">
        <f>SUM(G38:G97)+SUM(G103:G162)</f>
        <v>0</v>
      </c>
      <c r="H164" s="134"/>
      <c r="I164" s="134"/>
      <c r="J164" s="134"/>
      <c r="K164" s="134"/>
      <c r="L164" s="134"/>
      <c r="M164" s="134"/>
      <c r="N164" s="490" t="s">
        <v>295</v>
      </c>
      <c r="O164" s="206">
        <f>SUM(O38:O97)+SUM(O103:O162)</f>
        <v>0</v>
      </c>
      <c r="P164" s="123">
        <f>SUM(P38:P97)+SUM(P103:P162)</f>
        <v>0</v>
      </c>
      <c r="Q164" s="123"/>
      <c r="R164" s="123"/>
      <c r="S164" s="134"/>
      <c r="T164" s="490" t="s">
        <v>381</v>
      </c>
      <c r="U164" s="206">
        <f>SUM(U38:U97)+SUM(U103:U162)</f>
        <v>0</v>
      </c>
      <c r="V164" s="134"/>
      <c r="W164" s="138"/>
      <c r="X164" s="113"/>
    </row>
    <row r="165" spans="1:29" ht="15" customHeight="1" x14ac:dyDescent="0.45">
      <c r="A165" s="113"/>
      <c r="B165" s="139"/>
      <c r="C165" s="134"/>
      <c r="D165" s="134"/>
      <c r="E165" s="134"/>
      <c r="F165" s="134"/>
      <c r="G165" s="134"/>
      <c r="H165" s="134"/>
      <c r="I165" s="134"/>
      <c r="J165" s="134"/>
      <c r="K165" s="134"/>
      <c r="L165" s="701" t="s">
        <v>439</v>
      </c>
      <c r="M165" s="701"/>
      <c r="N165" s="701"/>
      <c r="O165" s="140" t="str">
        <f>IF(O164=U164,"OK","Not Equal")</f>
        <v>OK</v>
      </c>
      <c r="P165" s="140" t="str">
        <f>IF(P164=1,"OK","Not 100%")</f>
        <v>Not 100%</v>
      </c>
      <c r="Q165" s="140"/>
      <c r="R165" s="140"/>
      <c r="S165" s="134"/>
      <c r="T165" s="134"/>
      <c r="U165" s="140"/>
      <c r="V165" s="134"/>
      <c r="W165" s="138"/>
      <c r="X165" s="113"/>
    </row>
    <row r="166" spans="1:29" ht="15" customHeight="1" thickBot="1" x14ac:dyDescent="0.5">
      <c r="A166" s="113"/>
      <c r="B166" s="141"/>
      <c r="C166" s="136"/>
      <c r="D166" s="136"/>
      <c r="E166" s="136"/>
      <c r="F166" s="136"/>
      <c r="G166" s="136"/>
      <c r="H166" s="136"/>
      <c r="I166" s="136"/>
      <c r="J166" s="136"/>
      <c r="K166" s="136"/>
      <c r="L166" s="702"/>
      <c r="M166" s="702"/>
      <c r="N166" s="702"/>
      <c r="O166" s="136"/>
      <c r="P166" s="136"/>
      <c r="Q166" s="136"/>
      <c r="R166" s="136"/>
      <c r="S166" s="136"/>
      <c r="T166" s="136"/>
      <c r="U166" s="136"/>
      <c r="V166" s="136"/>
      <c r="W166" s="142"/>
      <c r="X166" s="113"/>
    </row>
    <row r="167" spans="1:29" ht="15" customHeight="1" x14ac:dyDescent="0.45">
      <c r="A167" s="113"/>
      <c r="B167" s="113"/>
      <c r="C167" s="113"/>
      <c r="D167" s="113"/>
      <c r="E167" s="113"/>
      <c r="F167" s="113"/>
      <c r="G167" s="113"/>
      <c r="H167" s="113"/>
      <c r="I167" s="113"/>
      <c r="J167" s="113"/>
      <c r="K167" s="113"/>
      <c r="L167" s="113"/>
      <c r="M167" s="113"/>
      <c r="N167" s="113"/>
      <c r="O167" s="113"/>
      <c r="P167" s="113"/>
      <c r="Q167" s="113"/>
      <c r="R167" s="113"/>
      <c r="S167" s="113"/>
      <c r="T167" s="113"/>
      <c r="U167" s="113"/>
      <c r="V167" s="113"/>
      <c r="W167" s="113"/>
      <c r="X167" s="113"/>
    </row>
    <row r="168" spans="1:29" ht="15" customHeight="1" x14ac:dyDescent="0.45">
      <c r="A168" s="113"/>
      <c r="B168" s="113"/>
      <c r="C168" s="113"/>
      <c r="D168" s="113"/>
      <c r="E168" s="113"/>
      <c r="F168" s="113"/>
      <c r="G168" s="113"/>
      <c r="H168" s="113"/>
      <c r="I168" s="113"/>
      <c r="J168" s="113"/>
      <c r="K168" s="113"/>
      <c r="L168" s="113"/>
      <c r="M168" s="113"/>
      <c r="N168" s="113"/>
      <c r="O168" s="113"/>
      <c r="P168" s="113"/>
      <c r="Q168" s="113"/>
      <c r="R168" s="113"/>
      <c r="S168" s="113"/>
      <c r="T168" s="113"/>
      <c r="U168" s="113"/>
      <c r="V168" s="113"/>
      <c r="W168" s="113"/>
      <c r="X168" s="113"/>
    </row>
    <row r="169" spans="1:29" ht="15" customHeight="1" x14ac:dyDescent="0.45">
      <c r="A169" s="113"/>
      <c r="B169" s="113"/>
      <c r="C169" s="113"/>
      <c r="D169" s="113"/>
      <c r="E169" s="113"/>
      <c r="F169" s="113"/>
      <c r="G169" s="113"/>
      <c r="H169" s="113"/>
      <c r="I169" s="113"/>
      <c r="J169" s="113"/>
      <c r="K169" s="113"/>
      <c r="L169" s="113"/>
      <c r="M169" s="113"/>
      <c r="N169" s="113"/>
      <c r="O169" s="113"/>
      <c r="P169" s="113"/>
      <c r="Q169" s="113"/>
      <c r="R169" s="113"/>
      <c r="S169" s="113"/>
      <c r="T169" s="113"/>
      <c r="U169" s="113"/>
      <c r="V169" s="113"/>
      <c r="W169" s="113"/>
      <c r="X169" s="429" t="s">
        <v>5</v>
      </c>
    </row>
    <row r="170" spans="1:29" ht="15" hidden="1" customHeight="1" x14ac:dyDescent="0.45">
      <c r="S170" s="113"/>
      <c r="W170" s="113"/>
    </row>
  </sheetData>
  <sheetProtection algorithmName="SHA-512" hashValue="gIpdQ4y3bh4XGcgRlR2hzc3sqKpuLQe7Fn57lPitOMU1NxppmEUb5m3WFE9HPcRDwAJhbNlnWh/UOd3/RreSPg==" saltValue="w+O4Gizu+4buNkqnYZfNJA==" spinCount="100000" sheet="1" objects="1" scenarios="1"/>
  <protectedRanges>
    <protectedRange sqref="L22 D31:F32 C38:H97 C103:H162 L103:P162 L38:P97 T57:V97 U38:V56 T122:V162 U103:V121" name="Range1"/>
  </protectedRanges>
  <mergeCells count="154">
    <mergeCell ref="E93:F93"/>
    <mergeCell ref="E94:F94"/>
    <mergeCell ref="E123:F123"/>
    <mergeCell ref="E124:F124"/>
    <mergeCell ref="E80:F80"/>
    <mergeCell ref="E81:F81"/>
    <mergeCell ref="E82:F82"/>
    <mergeCell ref="E83:F83"/>
    <mergeCell ref="E84:F84"/>
    <mergeCell ref="E85:F85"/>
    <mergeCell ref="E119:F119"/>
    <mergeCell ref="E120:F120"/>
    <mergeCell ref="E121:F121"/>
    <mergeCell ref="E122:F122"/>
    <mergeCell ref="E114:F114"/>
    <mergeCell ref="E115:F115"/>
    <mergeCell ref="E116:F116"/>
    <mergeCell ref="E117:F117"/>
    <mergeCell ref="E118:F118"/>
    <mergeCell ref="E109:F109"/>
    <mergeCell ref="E110:F110"/>
    <mergeCell ref="E160:F160"/>
    <mergeCell ref="E161:F161"/>
    <mergeCell ref="E162:F162"/>
    <mergeCell ref="E155:F155"/>
    <mergeCell ref="E156:F156"/>
    <mergeCell ref="E157:F157"/>
    <mergeCell ref="E158:F158"/>
    <mergeCell ref="E159:F159"/>
    <mergeCell ref="E150:F150"/>
    <mergeCell ref="E151:F151"/>
    <mergeCell ref="E152:F152"/>
    <mergeCell ref="E153:F153"/>
    <mergeCell ref="E154:F154"/>
    <mergeCell ref="E145:F145"/>
    <mergeCell ref="E146:F146"/>
    <mergeCell ref="E147:F147"/>
    <mergeCell ref="E148:F148"/>
    <mergeCell ref="E149:F149"/>
    <mergeCell ref="E140:F140"/>
    <mergeCell ref="E141:F141"/>
    <mergeCell ref="E142:F142"/>
    <mergeCell ref="E143:F143"/>
    <mergeCell ref="E144:F144"/>
    <mergeCell ref="E139:F139"/>
    <mergeCell ref="E125:F125"/>
    <mergeCell ref="E126:F126"/>
    <mergeCell ref="E127:F127"/>
    <mergeCell ref="E128:F128"/>
    <mergeCell ref="E129:F129"/>
    <mergeCell ref="E130:F130"/>
    <mergeCell ref="E131:F131"/>
    <mergeCell ref="E132:F132"/>
    <mergeCell ref="E133:F133"/>
    <mergeCell ref="E134:F134"/>
    <mergeCell ref="E135:F135"/>
    <mergeCell ref="E136:F136"/>
    <mergeCell ref="E137:F137"/>
    <mergeCell ref="E138:F138"/>
    <mergeCell ref="E111:F111"/>
    <mergeCell ref="E112:F112"/>
    <mergeCell ref="E113:F113"/>
    <mergeCell ref="E104:F104"/>
    <mergeCell ref="E105:F105"/>
    <mergeCell ref="E106:F106"/>
    <mergeCell ref="E107:F107"/>
    <mergeCell ref="E108:F108"/>
    <mergeCell ref="C100:H100"/>
    <mergeCell ref="L100:P100"/>
    <mergeCell ref="T100:V100"/>
    <mergeCell ref="C101:D101"/>
    <mergeCell ref="L101:M101"/>
    <mergeCell ref="P101:P102"/>
    <mergeCell ref="E102:F102"/>
    <mergeCell ref="L5:V5"/>
    <mergeCell ref="L6:V6"/>
    <mergeCell ref="L165:N166"/>
    <mergeCell ref="N34:P34"/>
    <mergeCell ref="E91:F91"/>
    <mergeCell ref="E92:F92"/>
    <mergeCell ref="E54:F54"/>
    <mergeCell ref="E61:F61"/>
    <mergeCell ref="E62:F62"/>
    <mergeCell ref="E63:F63"/>
    <mergeCell ref="E64:F64"/>
    <mergeCell ref="E55:F55"/>
    <mergeCell ref="E56:F56"/>
    <mergeCell ref="E57:F57"/>
    <mergeCell ref="E58:F58"/>
    <mergeCell ref="E59:F59"/>
    <mergeCell ref="E60:F60"/>
    <mergeCell ref="E37:F37"/>
    <mergeCell ref="E88:F88"/>
    <mergeCell ref="E89:F89"/>
    <mergeCell ref="E90:F90"/>
    <mergeCell ref="AC37:AD37"/>
    <mergeCell ref="L19:V19"/>
    <mergeCell ref="O22:V22"/>
    <mergeCell ref="L22:N22"/>
    <mergeCell ref="L20:W20"/>
    <mergeCell ref="L29:P29"/>
    <mergeCell ref="T28:U28"/>
    <mergeCell ref="L36:M36"/>
    <mergeCell ref="U34:V34"/>
    <mergeCell ref="L35:P35"/>
    <mergeCell ref="T35:V35"/>
    <mergeCell ref="E34:H34"/>
    <mergeCell ref="P36:P37"/>
    <mergeCell ref="C35:H35"/>
    <mergeCell ref="AC102:AD102"/>
    <mergeCell ref="E65:F65"/>
    <mergeCell ref="E66:F66"/>
    <mergeCell ref="E67:F67"/>
    <mergeCell ref="E68:F68"/>
    <mergeCell ref="E69:F69"/>
    <mergeCell ref="E70:F70"/>
    <mergeCell ref="E71:F71"/>
    <mergeCell ref="E72:F72"/>
    <mergeCell ref="E73:F73"/>
    <mergeCell ref="E74:F74"/>
    <mergeCell ref="E95:F95"/>
    <mergeCell ref="E96:F96"/>
    <mergeCell ref="E97:F97"/>
    <mergeCell ref="E75:F75"/>
    <mergeCell ref="E76:F76"/>
    <mergeCell ref="E77:F77"/>
    <mergeCell ref="E78:F78"/>
    <mergeCell ref="E79:F79"/>
    <mergeCell ref="E86:F86"/>
    <mergeCell ref="E87:F87"/>
    <mergeCell ref="E46:F46"/>
    <mergeCell ref="E45:F45"/>
    <mergeCell ref="T30:V30"/>
    <mergeCell ref="D163:F163"/>
    <mergeCell ref="T29:V29"/>
    <mergeCell ref="E41:F41"/>
    <mergeCell ref="E42:F42"/>
    <mergeCell ref="E43:F43"/>
    <mergeCell ref="E44:F44"/>
    <mergeCell ref="E47:F47"/>
    <mergeCell ref="E48:F48"/>
    <mergeCell ref="E49:F49"/>
    <mergeCell ref="E50:F50"/>
    <mergeCell ref="E51:F51"/>
    <mergeCell ref="E52:F52"/>
    <mergeCell ref="E53:F53"/>
    <mergeCell ref="E38:F38"/>
    <mergeCell ref="E103:F103"/>
    <mergeCell ref="E39:F39"/>
    <mergeCell ref="E40:F40"/>
    <mergeCell ref="C29:H29"/>
    <mergeCell ref="L32:P32"/>
    <mergeCell ref="L30:P30"/>
    <mergeCell ref="C36:D36"/>
  </mergeCells>
  <conditionalFormatting sqref="O165">
    <cfRule type="expression" dxfId="17" priority="3">
      <formula>$O$165="Not Equal"</formula>
    </cfRule>
    <cfRule type="expression" dxfId="16" priority="4">
      <formula>$O$165="OK"</formula>
    </cfRule>
  </conditionalFormatting>
  <conditionalFormatting sqref="P165">
    <cfRule type="expression" dxfId="15" priority="1">
      <formula>$P$165="Not 100%"</formula>
    </cfRule>
    <cfRule type="expression" dxfId="14" priority="2">
      <formula>$P$165="OK"</formula>
    </cfRule>
  </conditionalFormatting>
  <dataValidations count="4">
    <dataValidation allowBlank="1" showInputMessage="1" showErrorMessage="1" sqref="V98:V99 N39:N99 N104:N162" xr:uid="{DB08F4DB-69BB-4AA7-B2B7-A39C932EA905}"/>
    <dataValidation type="list" allowBlank="1" showInputMessage="1" showErrorMessage="1" sqref="N163 N36 N101" xr:uid="{3A236403-6312-49DB-9647-AC7EA1E7C0B6}">
      <formula1>#REF!</formula1>
    </dataValidation>
    <dataValidation type="list" allowBlank="1" showInputMessage="1" showErrorMessage="1" errorTitle="Invalid Entry." error="Please select Quarter from the dropdown list." sqref="M38:M97 D38:D98 M103:M162 D103:D162" xr:uid="{D9AA129C-B794-4ED6-AEAC-7EF0079FEE81}">
      <formula1>$AD$39:$AD$42</formula1>
    </dataValidation>
    <dataValidation type="list" allowBlank="1" showInputMessage="1" showErrorMessage="1" errorTitle="Invalid Entry." error="Please select Year from the dropdown list." sqref="L38:L97 C38:C98 C103:C162 L103:L162" xr:uid="{ADBB911A-C20F-45B7-8F7B-9A614DDA0EE2}">
      <formula1>$AC$39:$AC$52</formula1>
    </dataValidation>
  </dataValidations>
  <pageMargins left="0.7" right="0.7" top="0.75" bottom="0.75" header="0" footer="0"/>
  <pageSetup scale="40" orientation="landscape" r:id="rId1"/>
  <colBreaks count="1" manualBreakCount="1">
    <brk id="10" max="8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F4761"/>
  </sheetPr>
  <dimension ref="A1:BT390"/>
  <sheetViews>
    <sheetView showGridLines="0" tabSelected="1" topLeftCell="R54" zoomScale="120" zoomScaleNormal="120" zoomScaleSheetLayoutView="90" workbookViewId="0">
      <selection activeCell="AG91" sqref="AG1:AG1048576"/>
    </sheetView>
  </sheetViews>
  <sheetFormatPr defaultColWidth="0" defaultRowHeight="15" customHeight="1" zeroHeight="1" x14ac:dyDescent="0.45"/>
  <cols>
    <col min="1" max="1" width="5.73046875" style="75" customWidth="1"/>
    <col min="2" max="2" width="10.59765625" style="75" customWidth="1"/>
    <col min="3" max="3" width="39.59765625" style="75" customWidth="1"/>
    <col min="4" max="4" width="15.86328125" style="75" customWidth="1"/>
    <col min="5" max="5" width="12.265625" style="75" customWidth="1"/>
    <col min="6" max="6" width="10.59765625" style="75" customWidth="1"/>
    <col min="7" max="7" width="16.1328125" style="75" customWidth="1"/>
    <col min="8" max="8" width="14.3984375" style="75" customWidth="1"/>
    <col min="9" max="9" width="13.3984375" style="75" customWidth="1"/>
    <col min="10" max="10" width="14.73046875" style="75" customWidth="1"/>
    <col min="11" max="11" width="12.265625" style="75" customWidth="1"/>
    <col min="12" max="12" width="12.86328125" style="75" customWidth="1"/>
    <col min="13" max="13" width="14" style="75" customWidth="1"/>
    <col min="14" max="14" width="13.1328125" style="75" customWidth="1"/>
    <col min="15" max="15" width="10.59765625" style="75" customWidth="1"/>
    <col min="16" max="17" width="15.73046875" style="75" customWidth="1"/>
    <col min="18" max="18" width="7.73046875" style="75" customWidth="1"/>
    <col min="19" max="19" width="9.3984375" style="384" customWidth="1"/>
    <col min="20" max="20" width="15.73046875" style="75" customWidth="1"/>
    <col min="21" max="21" width="15.59765625" style="75" customWidth="1"/>
    <col min="22" max="22" width="14.1328125" style="75" customWidth="1"/>
    <col min="23" max="23" width="17" style="75" customWidth="1"/>
    <col min="24" max="26" width="8.86328125" style="75" customWidth="1"/>
    <col min="27" max="28" width="9" style="75" customWidth="1"/>
    <col min="29" max="31" width="8.86328125" style="75" customWidth="1"/>
    <col min="32" max="32" width="7.73046875" style="75" customWidth="1"/>
    <col min="33" max="33" width="9.1328125" style="75" hidden="1" customWidth="1"/>
    <col min="34" max="35" width="21.73046875" style="75" customWidth="1"/>
    <col min="36" max="36" width="9.1328125" style="75" customWidth="1"/>
    <col min="37" max="37" width="10.265625" style="384" customWidth="1"/>
    <col min="38" max="68" width="8.73046875" style="75" customWidth="1"/>
    <col min="69" max="69" width="11.73046875" style="75" customWidth="1"/>
    <col min="70" max="70" width="9.3984375" style="75" customWidth="1"/>
    <col min="71" max="71" width="11" style="75" customWidth="1"/>
    <col min="72" max="72" width="14.3984375" style="75" customWidth="1"/>
    <col min="73" max="16384" width="14.3984375" style="75" hidden="1"/>
  </cols>
  <sheetData>
    <row r="1" spans="1:72" ht="15" customHeight="1" x14ac:dyDescent="0.45">
      <c r="A1" s="324"/>
      <c r="B1" s="324"/>
      <c r="C1" s="324"/>
      <c r="D1" s="324"/>
      <c r="E1" s="324"/>
      <c r="F1" s="324"/>
      <c r="G1" s="324"/>
      <c r="H1" s="324"/>
      <c r="I1" s="324"/>
      <c r="J1" s="324"/>
      <c r="K1" s="324"/>
      <c r="L1" s="324"/>
      <c r="M1" s="324"/>
      <c r="N1" s="324"/>
      <c r="O1" s="324"/>
      <c r="P1" s="324"/>
      <c r="Q1" s="324"/>
      <c r="R1" s="324"/>
      <c r="S1" s="376"/>
      <c r="T1" s="324"/>
      <c r="U1" s="324"/>
      <c r="V1" s="324"/>
      <c r="W1" s="324"/>
      <c r="X1" s="324"/>
      <c r="Y1" s="324"/>
      <c r="Z1" s="324"/>
      <c r="AA1" s="324"/>
      <c r="AB1" s="324"/>
      <c r="AC1" s="324"/>
      <c r="AD1" s="324"/>
      <c r="AE1" s="324"/>
      <c r="AF1" s="324"/>
      <c r="AG1" s="324"/>
      <c r="AH1" s="324"/>
      <c r="AI1" s="324"/>
      <c r="AJ1" s="324"/>
      <c r="AK1" s="376"/>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row>
    <row r="2" spans="1:72" ht="15" customHeight="1" thickBot="1" x14ac:dyDescent="0.5">
      <c r="A2" s="324"/>
      <c r="B2" s="324"/>
      <c r="C2" s="324"/>
      <c r="D2" s="324"/>
      <c r="E2" s="324"/>
      <c r="F2" s="324"/>
      <c r="G2" s="324"/>
      <c r="H2" s="324"/>
      <c r="I2" s="324"/>
      <c r="J2" s="324"/>
      <c r="K2" s="324"/>
      <c r="L2" s="324"/>
      <c r="M2" s="324"/>
      <c r="N2" s="324"/>
      <c r="O2" s="324"/>
      <c r="P2" s="324"/>
      <c r="Q2" s="324"/>
      <c r="R2" s="324"/>
      <c r="S2" s="376"/>
      <c r="T2" s="324"/>
      <c r="U2" s="324"/>
      <c r="V2" s="324"/>
      <c r="W2" s="324"/>
      <c r="X2" s="324"/>
      <c r="Y2" s="324"/>
      <c r="Z2" s="324"/>
      <c r="AA2" s="324"/>
      <c r="AB2" s="324"/>
      <c r="AC2" s="324"/>
      <c r="AD2" s="324"/>
      <c r="AE2" s="324"/>
      <c r="AF2" s="324"/>
      <c r="AG2" s="324"/>
      <c r="AH2" s="324"/>
      <c r="AI2" s="324"/>
      <c r="AJ2" s="324"/>
      <c r="AK2" s="376"/>
      <c r="AL2" s="324"/>
      <c r="AM2" s="324"/>
      <c r="AN2" s="324"/>
      <c r="AO2" s="324"/>
      <c r="AP2" s="324"/>
      <c r="AQ2" s="324"/>
      <c r="AR2" s="324"/>
      <c r="AS2" s="324"/>
      <c r="AT2" s="324"/>
      <c r="AU2" s="324"/>
      <c r="AV2" s="324"/>
      <c r="AW2" s="324"/>
      <c r="AX2" s="324"/>
      <c r="AY2" s="324"/>
      <c r="AZ2" s="324"/>
      <c r="BA2" s="324"/>
      <c r="BB2" s="324"/>
      <c r="BC2" s="324"/>
      <c r="BD2" s="324"/>
      <c r="BE2" s="324"/>
      <c r="BF2" s="324"/>
      <c r="BG2" s="324"/>
      <c r="BH2" s="324"/>
      <c r="BI2" s="324"/>
      <c r="BJ2" s="324"/>
      <c r="BK2" s="324"/>
      <c r="BL2" s="324"/>
      <c r="BM2" s="324"/>
      <c r="BN2" s="324"/>
      <c r="BO2" s="324"/>
      <c r="BP2" s="324"/>
      <c r="BQ2" s="324"/>
      <c r="BR2" s="324"/>
      <c r="BS2" s="324"/>
      <c r="BT2" s="324"/>
    </row>
    <row r="3" spans="1:72" ht="15" customHeight="1" x14ac:dyDescent="0.55000000000000004">
      <c r="A3" s="324"/>
      <c r="B3" s="208" t="str">
        <f>'Part I-Instuctions'!B3</f>
        <v>Duke OSW ARFI Submission Uptake Form_UPDATED 04.17.2025</v>
      </c>
      <c r="C3" s="61"/>
      <c r="D3" s="61"/>
      <c r="E3" s="61"/>
      <c r="F3" s="61"/>
      <c r="G3" s="61"/>
      <c r="H3" s="61"/>
      <c r="I3" s="61"/>
      <c r="J3" s="61"/>
      <c r="K3" s="61"/>
      <c r="L3" s="61"/>
      <c r="M3" s="61"/>
      <c r="N3" s="61"/>
      <c r="O3" s="64"/>
      <c r="P3" s="41"/>
      <c r="Q3" s="324"/>
      <c r="R3" s="208" t="str">
        <f>'Part I-Instuctions'!B3</f>
        <v>Duke OSW ARFI Submission Uptake Form_UPDATED 04.17.2025</v>
      </c>
      <c r="S3" s="377"/>
      <c r="T3" s="329"/>
      <c r="U3" s="329"/>
      <c r="V3" s="329"/>
      <c r="W3" s="329"/>
      <c r="X3" s="329"/>
      <c r="Y3" s="329"/>
      <c r="Z3" s="329"/>
      <c r="AA3" s="329"/>
      <c r="AB3" s="329"/>
      <c r="AC3" s="329"/>
      <c r="AD3" s="403" t="s">
        <v>320</v>
      </c>
      <c r="AE3" s="329"/>
      <c r="AF3" s="330"/>
      <c r="AG3" s="324"/>
      <c r="AH3" s="324"/>
      <c r="AI3" s="324"/>
      <c r="AJ3" s="465" t="str">
        <f>'Part I-Instuctions'!B3</f>
        <v>Duke OSW ARFI Submission Uptake Form_UPDATED 04.17.2025</v>
      </c>
      <c r="AK3" s="393"/>
      <c r="AL3" s="261"/>
      <c r="AM3" s="261"/>
      <c r="AN3" s="261"/>
      <c r="AO3" s="261"/>
      <c r="AP3" s="261"/>
      <c r="AQ3" s="261"/>
      <c r="AR3" s="261"/>
      <c r="AS3" s="261"/>
      <c r="AT3" s="261"/>
      <c r="AU3" s="261"/>
      <c r="AV3" s="261"/>
      <c r="AW3" s="261"/>
      <c r="AX3" s="261"/>
      <c r="AY3" s="261"/>
      <c r="AZ3" s="261"/>
      <c r="BA3" s="261"/>
      <c r="BB3" s="261"/>
      <c r="BC3" s="261"/>
      <c r="BD3" s="261"/>
      <c r="BE3" s="261"/>
      <c r="BF3" s="261"/>
      <c r="BG3" s="261"/>
      <c r="BH3" s="261"/>
      <c r="BI3" s="261"/>
      <c r="BJ3" s="261"/>
      <c r="BK3" s="261"/>
      <c r="BL3" s="261"/>
      <c r="BM3" s="261"/>
      <c r="BN3" s="261"/>
      <c r="BO3" s="261"/>
      <c r="BP3" s="261"/>
      <c r="BQ3" s="261"/>
      <c r="BR3" s="262"/>
      <c r="BS3" s="324"/>
      <c r="BT3" s="324"/>
    </row>
    <row r="4" spans="1:72" ht="18" x14ac:dyDescent="0.55000000000000004">
      <c r="A4" s="324"/>
      <c r="B4" s="551" t="s">
        <v>408</v>
      </c>
      <c r="C4" s="615"/>
      <c r="D4" s="615"/>
      <c r="E4" s="615"/>
      <c r="F4" s="615"/>
      <c r="G4" s="615"/>
      <c r="H4" s="615"/>
      <c r="I4" s="615"/>
      <c r="J4" s="615"/>
      <c r="K4" s="615"/>
      <c r="L4" s="615"/>
      <c r="M4" s="615"/>
      <c r="N4" s="615"/>
      <c r="O4" s="616"/>
      <c r="P4" s="344"/>
      <c r="Q4" s="326"/>
      <c r="R4" s="551" t="s">
        <v>316</v>
      </c>
      <c r="S4" s="615"/>
      <c r="T4" s="615"/>
      <c r="U4" s="615"/>
      <c r="V4" s="615"/>
      <c r="W4" s="615"/>
      <c r="X4" s="615"/>
      <c r="Y4" s="615"/>
      <c r="Z4" s="615"/>
      <c r="AA4" s="615"/>
      <c r="AB4" s="615"/>
      <c r="AC4" s="615"/>
      <c r="AD4" s="615"/>
      <c r="AE4" s="615"/>
      <c r="AF4" s="616"/>
      <c r="AG4" s="427"/>
      <c r="AH4" s="326"/>
      <c r="AI4" s="326"/>
      <c r="AJ4" s="551" t="s">
        <v>317</v>
      </c>
      <c r="AK4" s="615"/>
      <c r="AL4" s="615"/>
      <c r="AM4" s="615"/>
      <c r="AN4" s="615"/>
      <c r="AO4" s="615"/>
      <c r="AP4" s="615"/>
      <c r="AQ4" s="615"/>
      <c r="AR4" s="615"/>
      <c r="AS4" s="615"/>
      <c r="AT4" s="615"/>
      <c r="AU4" s="615"/>
      <c r="AV4" s="615"/>
      <c r="AW4" s="615"/>
      <c r="AX4" s="615"/>
      <c r="AY4" s="615"/>
      <c r="AZ4" s="615"/>
      <c r="BA4" s="615"/>
      <c r="BB4" s="615"/>
      <c r="BC4" s="615"/>
      <c r="BD4" s="615"/>
      <c r="BE4" s="615"/>
      <c r="BF4" s="615"/>
      <c r="BG4" s="615"/>
      <c r="BH4" s="615"/>
      <c r="BI4" s="615"/>
      <c r="BJ4" s="615"/>
      <c r="BK4" s="615"/>
      <c r="BL4" s="615"/>
      <c r="BM4" s="615"/>
      <c r="BN4" s="615"/>
      <c r="BO4" s="615"/>
      <c r="BP4" s="615"/>
      <c r="BQ4" s="615"/>
      <c r="BR4" s="616"/>
      <c r="BS4" s="326"/>
      <c r="BT4" s="324"/>
    </row>
    <row r="5" spans="1:72" ht="18" x14ac:dyDescent="0.55000000000000004">
      <c r="A5" s="326"/>
      <c r="B5" s="551" t="s">
        <v>407</v>
      </c>
      <c r="C5" s="615"/>
      <c r="D5" s="615"/>
      <c r="E5" s="615"/>
      <c r="F5" s="615"/>
      <c r="G5" s="615"/>
      <c r="H5" s="615"/>
      <c r="I5" s="615"/>
      <c r="J5" s="615"/>
      <c r="K5" s="615"/>
      <c r="L5" s="615"/>
      <c r="M5" s="615"/>
      <c r="N5" s="615"/>
      <c r="O5" s="616"/>
      <c r="P5" s="344"/>
      <c r="Q5" s="326"/>
      <c r="R5" s="551" t="s">
        <v>421</v>
      </c>
      <c r="S5" s="615"/>
      <c r="T5" s="615"/>
      <c r="U5" s="615"/>
      <c r="V5" s="615"/>
      <c r="W5" s="615"/>
      <c r="X5" s="615"/>
      <c r="Y5" s="615"/>
      <c r="Z5" s="615"/>
      <c r="AA5" s="615"/>
      <c r="AB5" s="615"/>
      <c r="AC5" s="615"/>
      <c r="AD5" s="615"/>
      <c r="AE5" s="615"/>
      <c r="AF5" s="616"/>
      <c r="AG5" s="427"/>
      <c r="AH5" s="326"/>
      <c r="AI5" s="326"/>
      <c r="AJ5" s="551" t="s">
        <v>318</v>
      </c>
      <c r="AK5" s="615"/>
      <c r="AL5" s="615"/>
      <c r="AM5" s="615"/>
      <c r="AN5" s="615"/>
      <c r="AO5" s="615"/>
      <c r="AP5" s="615"/>
      <c r="AQ5" s="615"/>
      <c r="AR5" s="615"/>
      <c r="AS5" s="615"/>
      <c r="AT5" s="615"/>
      <c r="AU5" s="615"/>
      <c r="AV5" s="615"/>
      <c r="AW5" s="615"/>
      <c r="AX5" s="615"/>
      <c r="AY5" s="615"/>
      <c r="AZ5" s="615"/>
      <c r="BA5" s="615"/>
      <c r="BB5" s="615"/>
      <c r="BC5" s="615"/>
      <c r="BD5" s="615"/>
      <c r="BE5" s="615"/>
      <c r="BF5" s="615"/>
      <c r="BG5" s="615"/>
      <c r="BH5" s="615"/>
      <c r="BI5" s="615"/>
      <c r="BJ5" s="615"/>
      <c r="BK5" s="615"/>
      <c r="BL5" s="615"/>
      <c r="BM5" s="615"/>
      <c r="BN5" s="615"/>
      <c r="BO5" s="615"/>
      <c r="BP5" s="615"/>
      <c r="BQ5" s="615"/>
      <c r="BR5" s="616"/>
      <c r="BS5" s="326"/>
      <c r="BT5" s="324"/>
    </row>
    <row r="6" spans="1:72" ht="15" customHeight="1" x14ac:dyDescent="0.55000000000000004">
      <c r="A6" s="326"/>
      <c r="B6" s="551"/>
      <c r="C6" s="615"/>
      <c r="D6" s="615"/>
      <c r="E6" s="615"/>
      <c r="F6" s="615"/>
      <c r="G6" s="615"/>
      <c r="H6" s="615"/>
      <c r="I6" s="615"/>
      <c r="J6" s="615"/>
      <c r="K6" s="615"/>
      <c r="L6" s="615"/>
      <c r="M6" s="615"/>
      <c r="N6" s="615"/>
      <c r="O6" s="616"/>
      <c r="P6" s="344"/>
      <c r="Q6" s="326"/>
      <c r="R6" s="551" t="s">
        <v>419</v>
      </c>
      <c r="S6" s="615"/>
      <c r="T6" s="615"/>
      <c r="U6" s="615"/>
      <c r="V6" s="615"/>
      <c r="W6" s="615"/>
      <c r="X6" s="615"/>
      <c r="Y6" s="615"/>
      <c r="Z6" s="615"/>
      <c r="AA6" s="615"/>
      <c r="AB6" s="615"/>
      <c r="AC6" s="615"/>
      <c r="AD6" s="615"/>
      <c r="AE6" s="615"/>
      <c r="AF6" s="616"/>
      <c r="AG6" s="427"/>
      <c r="AH6" s="326"/>
      <c r="AI6" s="324"/>
      <c r="AJ6" s="189"/>
      <c r="AK6" s="707" t="s">
        <v>420</v>
      </c>
      <c r="AL6" s="707"/>
      <c r="AM6" s="707"/>
      <c r="AN6" s="707"/>
      <c r="AO6" s="707"/>
      <c r="AP6" s="707"/>
      <c r="AQ6" s="707"/>
      <c r="AR6" s="707"/>
      <c r="AS6" s="707"/>
      <c r="AT6" s="707"/>
      <c r="AU6" s="707"/>
      <c r="AV6" s="707"/>
      <c r="AW6" s="707"/>
      <c r="AX6" s="707"/>
      <c r="AY6" s="707"/>
      <c r="AZ6" s="707"/>
      <c r="BA6" s="707"/>
      <c r="BB6" s="707"/>
      <c r="BC6" s="707"/>
      <c r="BD6" s="707"/>
      <c r="BE6" s="707"/>
      <c r="BF6" s="707"/>
      <c r="BG6" s="707"/>
      <c r="BH6" s="707"/>
      <c r="BI6" s="707"/>
      <c r="BJ6" s="707"/>
      <c r="BK6" s="707"/>
      <c r="BL6" s="707"/>
      <c r="BM6" s="707"/>
      <c r="BN6" s="707"/>
      <c r="BO6" s="707"/>
      <c r="BP6" s="707"/>
      <c r="BQ6" s="707"/>
      <c r="BR6" s="194"/>
      <c r="BS6" s="324"/>
      <c r="BT6" s="324"/>
    </row>
    <row r="7" spans="1:72" ht="15" customHeight="1" x14ac:dyDescent="0.55000000000000004">
      <c r="A7" s="326"/>
      <c r="B7" s="189"/>
      <c r="C7" s="188"/>
      <c r="D7" s="188"/>
      <c r="E7" s="188"/>
      <c r="F7" s="188"/>
      <c r="G7" s="188"/>
      <c r="H7" s="188"/>
      <c r="I7" s="188"/>
      <c r="J7" s="188"/>
      <c r="K7" s="188"/>
      <c r="L7" s="188"/>
      <c r="M7" s="188"/>
      <c r="N7" s="188"/>
      <c r="O7" s="194"/>
      <c r="P7" s="344"/>
      <c r="Q7" s="326"/>
      <c r="R7" s="189"/>
      <c r="S7" s="188"/>
      <c r="T7" s="188"/>
      <c r="U7" s="188"/>
      <c r="V7" s="188"/>
      <c r="W7" s="188"/>
      <c r="X7" s="188"/>
      <c r="Y7" s="188"/>
      <c r="Z7" s="188"/>
      <c r="AA7" s="188"/>
      <c r="AB7" s="402"/>
      <c r="AC7" s="402"/>
      <c r="AD7" s="402"/>
      <c r="AE7" s="402"/>
      <c r="AF7" s="194"/>
      <c r="AG7" s="427"/>
      <c r="AH7" s="326"/>
      <c r="AI7" s="324"/>
      <c r="AJ7" s="189"/>
      <c r="AL7" s="724" t="s">
        <v>445</v>
      </c>
      <c r="AM7" s="725"/>
      <c r="AN7" s="725"/>
      <c r="AO7" s="725"/>
      <c r="AP7" s="725"/>
      <c r="AQ7" s="725"/>
      <c r="AR7" s="725"/>
      <c r="AS7" s="725"/>
      <c r="AT7" s="725"/>
      <c r="AU7" s="725"/>
      <c r="AV7" s="725"/>
      <c r="AW7" s="725"/>
      <c r="AX7" s="725"/>
      <c r="AY7" s="725"/>
      <c r="AZ7" s="725"/>
      <c r="BA7" s="725"/>
      <c r="BB7" s="725"/>
      <c r="BC7" s="725"/>
      <c r="BD7" s="725"/>
      <c r="BE7" s="725"/>
      <c r="BF7" s="725"/>
      <c r="BG7" s="725"/>
      <c r="BH7" s="725"/>
      <c r="BI7" s="725"/>
      <c r="BJ7" s="725"/>
      <c r="BK7" s="725"/>
      <c r="BL7" s="725"/>
      <c r="BM7" s="725"/>
      <c r="BN7" s="725"/>
      <c r="BO7" s="725"/>
      <c r="BP7" s="725"/>
      <c r="BQ7" s="725"/>
      <c r="BR7" s="194"/>
      <c r="BS7" s="324"/>
      <c r="BT7" s="324"/>
    </row>
    <row r="8" spans="1:72" ht="15" customHeight="1" x14ac:dyDescent="0.55000000000000004">
      <c r="A8" s="326"/>
      <c r="B8" s="189"/>
      <c r="C8" s="188"/>
      <c r="D8" s="188"/>
      <c r="E8" s="188"/>
      <c r="F8" s="188"/>
      <c r="G8" s="188"/>
      <c r="H8" s="188"/>
      <c r="I8" s="188"/>
      <c r="J8" s="188"/>
      <c r="K8" s="188"/>
      <c r="L8" s="188"/>
      <c r="M8" s="188"/>
      <c r="N8" s="188"/>
      <c r="O8" s="194"/>
      <c r="P8" s="344"/>
      <c r="Q8" s="326"/>
      <c r="R8" s="189"/>
      <c r="S8" s="708" t="s">
        <v>444</v>
      </c>
      <c r="T8" s="709"/>
      <c r="U8" s="709"/>
      <c r="V8" s="709"/>
      <c r="W8" s="709"/>
      <c r="X8" s="709"/>
      <c r="Y8" s="709"/>
      <c r="Z8" s="709"/>
      <c r="AA8" s="709"/>
      <c r="AB8" s="709"/>
      <c r="AC8" s="709"/>
      <c r="AD8" s="709"/>
      <c r="AE8" s="710"/>
      <c r="AF8" s="194"/>
      <c r="AG8" s="427"/>
      <c r="AH8" s="326"/>
      <c r="AI8" s="324"/>
      <c r="AJ8" s="189"/>
      <c r="AK8" s="188"/>
      <c r="AL8" s="725"/>
      <c r="AM8" s="725"/>
      <c r="AN8" s="725"/>
      <c r="AO8" s="725"/>
      <c r="AP8" s="725"/>
      <c r="AQ8" s="725"/>
      <c r="AR8" s="725"/>
      <c r="AS8" s="725"/>
      <c r="AT8" s="725"/>
      <c r="AU8" s="725"/>
      <c r="AV8" s="725"/>
      <c r="AW8" s="725"/>
      <c r="AX8" s="725"/>
      <c r="AY8" s="725"/>
      <c r="AZ8" s="725"/>
      <c r="BA8" s="725"/>
      <c r="BB8" s="725"/>
      <c r="BC8" s="725"/>
      <c r="BD8" s="725"/>
      <c r="BE8" s="725"/>
      <c r="BF8" s="725"/>
      <c r="BG8" s="725"/>
      <c r="BH8" s="725"/>
      <c r="BI8" s="725"/>
      <c r="BJ8" s="725"/>
      <c r="BK8" s="725"/>
      <c r="BL8" s="725"/>
      <c r="BM8" s="725"/>
      <c r="BN8" s="725"/>
      <c r="BO8" s="725"/>
      <c r="BP8" s="725"/>
      <c r="BQ8" s="725"/>
      <c r="BR8" s="194"/>
      <c r="BS8" s="324"/>
      <c r="BT8" s="324"/>
    </row>
    <row r="9" spans="1:72" ht="25.5" customHeight="1" x14ac:dyDescent="0.55000000000000004">
      <c r="A9" s="326"/>
      <c r="B9" s="551"/>
      <c r="C9" s="615"/>
      <c r="D9" s="615"/>
      <c r="E9" s="615"/>
      <c r="F9" s="615"/>
      <c r="G9" s="615"/>
      <c r="H9" s="615"/>
      <c r="I9" s="615"/>
      <c r="J9" s="615"/>
      <c r="K9" s="615"/>
      <c r="L9" s="615"/>
      <c r="M9" s="615"/>
      <c r="N9" s="615"/>
      <c r="O9" s="616"/>
      <c r="P9" s="344"/>
      <c r="Q9" s="324"/>
      <c r="R9" s="343"/>
      <c r="S9" s="711"/>
      <c r="T9" s="712"/>
      <c r="U9" s="712"/>
      <c r="V9" s="712"/>
      <c r="W9" s="712"/>
      <c r="X9" s="712"/>
      <c r="Y9" s="712"/>
      <c r="Z9" s="712"/>
      <c r="AA9" s="712"/>
      <c r="AB9" s="712"/>
      <c r="AC9" s="712"/>
      <c r="AD9" s="712"/>
      <c r="AE9" s="713"/>
      <c r="AF9" s="338"/>
      <c r="AG9" s="427"/>
      <c r="AH9" s="325"/>
      <c r="AI9" s="324"/>
      <c r="AJ9" s="272"/>
      <c r="AL9" s="725"/>
      <c r="AM9" s="725"/>
      <c r="AN9" s="725"/>
      <c r="AO9" s="725"/>
      <c r="AP9" s="725"/>
      <c r="AQ9" s="725"/>
      <c r="AR9" s="725"/>
      <c r="AS9" s="725"/>
      <c r="AT9" s="725"/>
      <c r="AU9" s="725"/>
      <c r="AV9" s="725"/>
      <c r="AW9" s="725"/>
      <c r="AX9" s="725"/>
      <c r="AY9" s="725"/>
      <c r="AZ9" s="725"/>
      <c r="BA9" s="725"/>
      <c r="BB9" s="725"/>
      <c r="BC9" s="725"/>
      <c r="BD9" s="725"/>
      <c r="BE9" s="725"/>
      <c r="BF9" s="725"/>
      <c r="BG9" s="725"/>
      <c r="BH9" s="725"/>
      <c r="BI9" s="725"/>
      <c r="BJ9" s="725"/>
      <c r="BK9" s="725"/>
      <c r="BL9" s="725"/>
      <c r="BM9" s="725"/>
      <c r="BN9" s="725"/>
      <c r="BO9" s="725"/>
      <c r="BP9" s="725"/>
      <c r="BQ9" s="725"/>
      <c r="BR9" s="268"/>
      <c r="BS9" s="324"/>
      <c r="BT9" s="324"/>
    </row>
    <row r="10" spans="1:72" ht="18.399999999999999" thickBot="1" x14ac:dyDescent="0.6">
      <c r="A10" s="326"/>
      <c r="B10" s="343"/>
      <c r="C10" s="337" t="s">
        <v>410</v>
      </c>
      <c r="D10" s="339"/>
      <c r="E10" s="339"/>
      <c r="F10" s="339"/>
      <c r="G10" s="339"/>
      <c r="H10" s="339"/>
      <c r="I10" s="339"/>
      <c r="J10" s="200"/>
      <c r="K10" s="200"/>
      <c r="L10" s="200"/>
      <c r="M10" s="200"/>
      <c r="N10" s="200"/>
      <c r="O10" s="338"/>
      <c r="P10" s="345"/>
      <c r="Q10" s="324"/>
      <c r="R10" s="265"/>
      <c r="S10" s="711"/>
      <c r="T10" s="712"/>
      <c r="U10" s="712"/>
      <c r="V10" s="712"/>
      <c r="W10" s="712"/>
      <c r="X10" s="712"/>
      <c r="Y10" s="712"/>
      <c r="Z10" s="712"/>
      <c r="AA10" s="712"/>
      <c r="AB10" s="712"/>
      <c r="AC10" s="712"/>
      <c r="AD10" s="712"/>
      <c r="AE10" s="713"/>
      <c r="AF10" s="347"/>
      <c r="AG10" s="427"/>
      <c r="AH10" s="325"/>
      <c r="AI10" s="325"/>
      <c r="AJ10" s="272"/>
      <c r="AK10" s="274"/>
      <c r="AL10" s="461" t="s">
        <v>432</v>
      </c>
      <c r="AM10" s="462" t="str">
        <f>IF($BR$14=8760,"OK","8,760 Hourly Values Missing")</f>
        <v>8,760 Hourly Values Missing</v>
      </c>
      <c r="AN10" s="463"/>
      <c r="AO10" s="463"/>
      <c r="AP10" s="464"/>
      <c r="AQ10" s="266"/>
      <c r="AR10" s="266"/>
      <c r="AS10" s="266"/>
      <c r="AT10" s="266"/>
      <c r="AU10" s="266"/>
      <c r="AV10" s="273"/>
      <c r="AW10" s="273"/>
      <c r="AX10" s="274"/>
      <c r="AY10" s="274"/>
      <c r="AZ10" s="274"/>
      <c r="BA10" s="267"/>
      <c r="BB10" s="267"/>
      <c r="BC10" s="267"/>
      <c r="BD10" s="267"/>
      <c r="BE10" s="267"/>
      <c r="BF10" s="267"/>
      <c r="BG10" s="267"/>
      <c r="BH10" s="267"/>
      <c r="BI10" s="267"/>
      <c r="BJ10" s="267"/>
      <c r="BK10" s="267"/>
      <c r="BL10" s="267"/>
      <c r="BM10" s="267"/>
      <c r="BO10" s="267"/>
      <c r="BP10" s="267"/>
      <c r="BR10" s="268"/>
      <c r="BS10" s="324"/>
      <c r="BT10" s="324"/>
    </row>
    <row r="11" spans="1:72" ht="13.5" customHeight="1" x14ac:dyDescent="0.5">
      <c r="A11" s="324"/>
      <c r="B11" s="322"/>
      <c r="C11" s="340"/>
      <c r="D11" s="257" t="s">
        <v>315</v>
      </c>
      <c r="E11" s="257"/>
      <c r="F11" s="257"/>
      <c r="G11" s="257"/>
      <c r="H11" s="257"/>
      <c r="I11" s="257"/>
      <c r="J11" s="257"/>
      <c r="K11" s="73"/>
      <c r="L11" s="73"/>
      <c r="M11" s="73"/>
      <c r="N11" s="73"/>
      <c r="O11" s="331"/>
      <c r="P11" s="326"/>
      <c r="Q11" s="324"/>
      <c r="R11" s="360"/>
      <c r="S11" s="714"/>
      <c r="T11" s="715"/>
      <c r="U11" s="715"/>
      <c r="V11" s="715"/>
      <c r="W11" s="715"/>
      <c r="X11" s="715"/>
      <c r="Y11" s="715"/>
      <c r="Z11" s="715"/>
      <c r="AA11" s="715"/>
      <c r="AB11" s="715"/>
      <c r="AC11" s="715"/>
      <c r="AD11" s="715"/>
      <c r="AE11" s="716"/>
      <c r="AF11" s="348"/>
      <c r="AG11" s="427"/>
      <c r="AH11" s="358"/>
      <c r="AI11" s="727" t="str">
        <f>IF(AG14&lt;(12*24),"Table VI(a) is incomplete, please enter all hourly profiles in VI (a) (i) &gt;&gt;&gt;","OK")</f>
        <v>Table VI(a) is incomplete, please enter all hourly profiles in VI (a) (i) &gt;&gt;&gt;</v>
      </c>
      <c r="AJ11" s="276" t="s">
        <v>395</v>
      </c>
      <c r="AK11" s="274"/>
      <c r="AL11" s="267"/>
      <c r="AM11" s="267"/>
      <c r="AN11" s="721"/>
      <c r="AO11" s="722"/>
      <c r="AP11" s="722"/>
      <c r="AQ11" s="722"/>
      <c r="AR11" s="722"/>
      <c r="AS11" s="722"/>
      <c r="AT11" s="722"/>
      <c r="AU11" s="267"/>
      <c r="AV11" s="277"/>
      <c r="AW11" s="278"/>
      <c r="AX11" s="279"/>
      <c r="AY11" s="279"/>
      <c r="AZ11" s="279"/>
      <c r="BA11" s="277"/>
      <c r="BB11" s="279"/>
      <c r="BC11" s="279"/>
      <c r="BD11" s="279"/>
      <c r="BE11" s="277"/>
      <c r="BF11" s="277"/>
      <c r="BG11" s="277"/>
      <c r="BH11" s="267"/>
      <c r="BI11" s="267"/>
      <c r="BJ11" s="267"/>
      <c r="BK11" s="267"/>
      <c r="BL11" s="267"/>
      <c r="BM11" s="267"/>
      <c r="BN11" s="267"/>
      <c r="BO11" s="267"/>
      <c r="BP11" s="267"/>
      <c r="BQ11" s="267"/>
      <c r="BR11" s="268"/>
      <c r="BS11" s="324"/>
      <c r="BT11" s="324"/>
    </row>
    <row r="12" spans="1:72" ht="13.5" customHeight="1" x14ac:dyDescent="0.5">
      <c r="A12" s="324"/>
      <c r="B12" s="322"/>
      <c r="C12" s="335"/>
      <c r="D12" s="257" t="s">
        <v>409</v>
      </c>
      <c r="E12" s="257"/>
      <c r="F12" s="257"/>
      <c r="G12" s="257"/>
      <c r="H12" s="257"/>
      <c r="I12" s="257"/>
      <c r="J12" s="257"/>
      <c r="K12" s="73"/>
      <c r="L12" s="73"/>
      <c r="M12" s="73"/>
      <c r="N12" s="73"/>
      <c r="O12" s="331"/>
      <c r="P12" s="326"/>
      <c r="Q12" s="326"/>
      <c r="R12" s="718"/>
      <c r="S12" s="719"/>
      <c r="T12" s="719"/>
      <c r="U12" s="719"/>
      <c r="V12" s="719"/>
      <c r="W12" s="719"/>
      <c r="X12" s="719"/>
      <c r="Y12" s="719"/>
      <c r="Z12" s="719"/>
      <c r="AA12" s="719"/>
      <c r="AB12" s="719"/>
      <c r="AC12" s="719"/>
      <c r="AD12" s="719"/>
      <c r="AE12" s="719"/>
      <c r="AF12" s="720"/>
      <c r="AG12" s="427"/>
      <c r="AH12" s="358"/>
      <c r="AI12" s="727"/>
      <c r="AJ12" s="280"/>
      <c r="AK12" s="274"/>
      <c r="AL12" s="267"/>
      <c r="AM12" s="267"/>
      <c r="AN12" s="267"/>
      <c r="AO12" s="267"/>
      <c r="AP12" s="267"/>
      <c r="AQ12" s="267"/>
      <c r="AR12" s="267"/>
      <c r="AS12" s="267"/>
      <c r="AT12" s="267"/>
      <c r="AU12" s="267"/>
      <c r="AV12" s="281"/>
      <c r="AW12" s="281"/>
      <c r="AX12" s="281"/>
      <c r="AY12" s="281"/>
      <c r="AZ12" s="281"/>
      <c r="BA12" s="281"/>
      <c r="BB12" s="281"/>
      <c r="BC12" s="281"/>
      <c r="BD12" s="281"/>
      <c r="BE12" s="281"/>
      <c r="BF12" s="281"/>
      <c r="BG12" s="281"/>
      <c r="BH12" s="267"/>
      <c r="BI12" s="267"/>
      <c r="BJ12" s="267"/>
      <c r="BK12" s="267"/>
      <c r="BL12" s="267"/>
      <c r="BM12" s="267"/>
      <c r="BN12" s="267"/>
      <c r="BO12" s="267"/>
      <c r="BP12" s="267"/>
      <c r="BQ12" s="282"/>
      <c r="BR12" s="331"/>
      <c r="BS12" s="326"/>
      <c r="BT12" s="324"/>
    </row>
    <row r="13" spans="1:72" ht="20.25" customHeight="1" x14ac:dyDescent="0.5">
      <c r="A13" s="324"/>
      <c r="B13" s="322"/>
      <c r="C13" s="412">
        <f>AVERAGE(J49:J78)-(SUM(AL15:BP38)+SUM(AL48:BN71)+SUM(AL79:BP102)+SUM(AL110:BO133)+SUM(AL141:BP164)+SUM(AL172:BO195)+SUM(AL203:BP226)+SUM(AL234:BP257)+SUM(AL265:BO288)+SUM(AL296:BP319)+SUM(AL327:BO350)+SUM(AL358:BP381))</f>
        <v>0</v>
      </c>
      <c r="D13" s="257" t="s">
        <v>319</v>
      </c>
      <c r="E13" s="257"/>
      <c r="F13" s="257"/>
      <c r="G13" s="257"/>
      <c r="H13" s="257"/>
      <c r="I13" s="257"/>
      <c r="J13" s="257"/>
      <c r="K13" s="73"/>
      <c r="L13" s="73"/>
      <c r="M13" s="73"/>
      <c r="N13" s="73"/>
      <c r="O13" s="331"/>
      <c r="P13" s="326"/>
      <c r="Q13" s="324"/>
      <c r="R13" s="280"/>
      <c r="S13" s="274"/>
      <c r="T13" s="267"/>
      <c r="U13" s="267"/>
      <c r="V13" s="267"/>
      <c r="W13" s="267"/>
      <c r="X13" s="267"/>
      <c r="Y13" s="267"/>
      <c r="Z13" s="267"/>
      <c r="AA13" s="267"/>
      <c r="AB13" s="267"/>
      <c r="AC13" s="267"/>
      <c r="AD13" s="267"/>
      <c r="AE13" s="267"/>
      <c r="AF13" s="268"/>
      <c r="AG13" s="427"/>
      <c r="AH13" s="404"/>
      <c r="AI13" s="727"/>
      <c r="AJ13" s="280"/>
      <c r="AK13" s="399" t="s">
        <v>321</v>
      </c>
      <c r="AL13" s="399">
        <v>1</v>
      </c>
      <c r="AM13" s="399">
        <v>2</v>
      </c>
      <c r="AN13" s="399">
        <v>3</v>
      </c>
      <c r="AO13" s="399">
        <v>4</v>
      </c>
      <c r="AP13" s="399">
        <v>5</v>
      </c>
      <c r="AQ13" s="399">
        <v>6</v>
      </c>
      <c r="AR13" s="399">
        <v>7</v>
      </c>
      <c r="AS13" s="399">
        <v>8</v>
      </c>
      <c r="AT13" s="399">
        <v>9</v>
      </c>
      <c r="AU13" s="399">
        <v>10</v>
      </c>
      <c r="AV13" s="399">
        <v>11</v>
      </c>
      <c r="AW13" s="399">
        <v>12</v>
      </c>
      <c r="AX13" s="399">
        <v>13</v>
      </c>
      <c r="AY13" s="399">
        <v>14</v>
      </c>
      <c r="AZ13" s="399">
        <v>15</v>
      </c>
      <c r="BA13" s="399">
        <v>16</v>
      </c>
      <c r="BB13" s="399">
        <v>17</v>
      </c>
      <c r="BC13" s="399">
        <v>18</v>
      </c>
      <c r="BD13" s="399">
        <v>19</v>
      </c>
      <c r="BE13" s="399">
        <v>20</v>
      </c>
      <c r="BF13" s="399">
        <v>21</v>
      </c>
      <c r="BG13" s="399">
        <v>22</v>
      </c>
      <c r="BH13" s="399">
        <v>23</v>
      </c>
      <c r="BI13" s="399">
        <v>24</v>
      </c>
      <c r="BJ13" s="399">
        <v>25</v>
      </c>
      <c r="BK13" s="399">
        <v>26</v>
      </c>
      <c r="BL13" s="399">
        <v>27</v>
      </c>
      <c r="BM13" s="399">
        <v>28</v>
      </c>
      <c r="BN13" s="399">
        <v>29</v>
      </c>
      <c r="BO13" s="399">
        <v>30</v>
      </c>
      <c r="BP13" s="399">
        <v>31</v>
      </c>
      <c r="BQ13" s="423" t="s">
        <v>314</v>
      </c>
      <c r="BR13" s="385"/>
      <c r="BS13" s="326"/>
      <c r="BT13" s="324"/>
    </row>
    <row r="14" spans="1:72" ht="15.75" customHeight="1" x14ac:dyDescent="0.5">
      <c r="A14" s="326"/>
      <c r="B14" s="414"/>
      <c r="C14" s="415"/>
      <c r="D14" s="413" t="s">
        <v>424</v>
      </c>
      <c r="E14" s="257"/>
      <c r="F14" s="257"/>
      <c r="G14" s="257"/>
      <c r="H14" s="257"/>
      <c r="I14" s="257"/>
      <c r="J14" s="257"/>
      <c r="K14" s="73"/>
      <c r="L14" s="73"/>
      <c r="M14" s="73"/>
      <c r="N14" s="73"/>
      <c r="O14" s="331"/>
      <c r="P14" s="326"/>
      <c r="Q14" s="324"/>
      <c r="R14" s="280"/>
      <c r="S14" s="399" t="s">
        <v>321</v>
      </c>
      <c r="T14" s="399" t="s">
        <v>41</v>
      </c>
      <c r="U14" s="399" t="s">
        <v>43</v>
      </c>
      <c r="V14" s="399" t="s">
        <v>44</v>
      </c>
      <c r="W14" s="399" t="s">
        <v>45</v>
      </c>
      <c r="X14" s="399" t="s">
        <v>46</v>
      </c>
      <c r="Y14" s="399" t="s">
        <v>47</v>
      </c>
      <c r="Z14" s="399" t="s">
        <v>48</v>
      </c>
      <c r="AA14" s="399" t="s">
        <v>49</v>
      </c>
      <c r="AB14" s="399" t="s">
        <v>50</v>
      </c>
      <c r="AC14" s="399" t="s">
        <v>51</v>
      </c>
      <c r="AD14" s="399" t="s">
        <v>52</v>
      </c>
      <c r="AE14" s="399" t="s">
        <v>53</v>
      </c>
      <c r="AF14" s="268"/>
      <c r="AG14" s="401">
        <f>COUNT(T15:AE38)</f>
        <v>0</v>
      </c>
      <c r="AH14" s="406"/>
      <c r="AI14" s="727"/>
      <c r="AJ14" s="280"/>
      <c r="AK14" s="399"/>
      <c r="AL14" s="399"/>
      <c r="AM14" s="399"/>
      <c r="AN14" s="399"/>
      <c r="AO14" s="399"/>
      <c r="AP14" s="399"/>
      <c r="AQ14" s="399"/>
      <c r="AR14" s="399"/>
      <c r="AS14" s="399"/>
      <c r="AT14" s="399"/>
      <c r="AU14" s="399"/>
      <c r="AV14" s="399"/>
      <c r="AW14" s="399"/>
      <c r="AX14" s="399"/>
      <c r="AY14" s="399"/>
      <c r="AZ14" s="399"/>
      <c r="BA14" s="399"/>
      <c r="BB14" s="399"/>
      <c r="BC14" s="399"/>
      <c r="BD14" s="399"/>
      <c r="BE14" s="399"/>
      <c r="BF14" s="399"/>
      <c r="BG14" s="399"/>
      <c r="BH14" s="399"/>
      <c r="BI14" s="399"/>
      <c r="BJ14" s="399"/>
      <c r="BK14" s="399"/>
      <c r="BL14" s="399"/>
      <c r="BM14" s="399"/>
      <c r="BN14" s="399"/>
      <c r="BO14" s="399"/>
      <c r="BP14" s="399"/>
      <c r="BQ14" s="423" t="s">
        <v>323</v>
      </c>
      <c r="BR14" s="386">
        <f>COUNT(AL15:BP38,AL48:BN71,AL79:BP102,AL110:BO133,AL141:BP164,AL172:BO195,AL203:BP226,AL234:BP257,AL265:BO288,AL296:BP319,AL327:BO350,AL358:BP381)</f>
        <v>0</v>
      </c>
      <c r="BS14" s="324"/>
      <c r="BT14" s="324"/>
    </row>
    <row r="15" spans="1:72" ht="15.75" x14ac:dyDescent="0.5">
      <c r="A15" s="324"/>
      <c r="B15" s="322"/>
      <c r="C15" s="257"/>
      <c r="D15" s="257"/>
      <c r="E15" s="257"/>
      <c r="F15" s="257"/>
      <c r="G15" s="257"/>
      <c r="H15" s="257"/>
      <c r="I15" s="257"/>
      <c r="J15" s="257"/>
      <c r="K15" s="257"/>
      <c r="L15" s="257"/>
      <c r="M15" s="257"/>
      <c r="N15" s="257"/>
      <c r="O15" s="323"/>
      <c r="P15" s="326"/>
      <c r="Q15" s="324"/>
      <c r="R15" s="280"/>
      <c r="S15" s="410">
        <v>1</v>
      </c>
      <c r="T15" s="284" t="str">
        <f t="shared" ref="T15:T38" si="0">IF($AD$3="Hourly Profile",BQ15,"")</f>
        <v/>
      </c>
      <c r="U15" s="284" t="str">
        <f t="shared" ref="U15:U38" si="1">IF($AD$3="Hourly Profile",BQ48,"")</f>
        <v/>
      </c>
      <c r="V15" s="284" t="str">
        <f t="shared" ref="V15:V38" si="2">IF($AD$3="Hourly Profile",BQ79,"")</f>
        <v/>
      </c>
      <c r="W15" s="284" t="str">
        <f t="shared" ref="W15:W38" si="3">IF($AD$3="Hourly Profile",BQ110,"")</f>
        <v/>
      </c>
      <c r="X15" s="284" t="str">
        <f t="shared" ref="X15:X38" si="4">IF($AD$3="Hourly Profile",BQ141,"")</f>
        <v/>
      </c>
      <c r="Y15" s="284" t="str">
        <f t="shared" ref="Y15:Y38" si="5">IF($AD$3="Hourly Profile",BQ172,"")</f>
        <v/>
      </c>
      <c r="Z15" s="284" t="str">
        <f t="shared" ref="Z15:Z38" si="6">IF($AD$3="Hourly Profile",BQ203,"")</f>
        <v/>
      </c>
      <c r="AA15" s="284" t="str">
        <f t="shared" ref="AA15:AA38" si="7">IF($AD$3="Hourly Profile",BQ234,"")</f>
        <v/>
      </c>
      <c r="AB15" s="284" t="str">
        <f t="shared" ref="AB15:AB38" si="8">IF($AD$3="Hourly Profile",BQ265,"")</f>
        <v/>
      </c>
      <c r="AC15" s="284" t="str">
        <f t="shared" ref="AC15:AC38" si="9">IF($AD$3="Hourly Profile",BQ296,"")</f>
        <v/>
      </c>
      <c r="AD15" s="284" t="str">
        <f t="shared" ref="AD15:AD38" si="10">IF($AD$3="Hourly Profile",BQ327,"")</f>
        <v/>
      </c>
      <c r="AE15" s="284" t="str">
        <f t="shared" ref="AE15:AE38" si="11">IF($AD$3="Hourly Profile",BQ358,"")</f>
        <v/>
      </c>
      <c r="AF15" s="268"/>
      <c r="AG15" s="325"/>
      <c r="AH15" s="406"/>
      <c r="AI15" s="727"/>
      <c r="AJ15" s="280"/>
      <c r="AK15" s="410">
        <v>1</v>
      </c>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c r="BM15" s="285"/>
      <c r="BN15" s="285"/>
      <c r="BO15" s="285"/>
      <c r="BP15" s="285"/>
      <c r="BQ15" s="407" t="str">
        <f>IFERROR(AVERAGE(AL15:BP15),"")</f>
        <v/>
      </c>
      <c r="BR15" s="385"/>
      <c r="BS15" s="326"/>
      <c r="BT15" s="324"/>
    </row>
    <row r="16" spans="1:72" ht="16.149999999999999" thickBot="1" x14ac:dyDescent="0.55000000000000004">
      <c r="A16" s="326"/>
      <c r="B16" s="322"/>
      <c r="C16" s="337" t="s">
        <v>411</v>
      </c>
      <c r="D16" s="333"/>
      <c r="E16" s="333"/>
      <c r="F16" s="333"/>
      <c r="G16" s="333"/>
      <c r="H16" s="333"/>
      <c r="I16" s="333"/>
      <c r="J16" s="257"/>
      <c r="K16" s="257"/>
      <c r="L16" s="257"/>
      <c r="M16" s="257"/>
      <c r="N16" s="257"/>
      <c r="O16" s="323"/>
      <c r="P16" s="326"/>
      <c r="Q16" s="326"/>
      <c r="R16" s="280"/>
      <c r="S16" s="410">
        <v>2</v>
      </c>
      <c r="T16" s="284" t="str">
        <f t="shared" si="0"/>
        <v/>
      </c>
      <c r="U16" s="284" t="str">
        <f t="shared" si="1"/>
        <v/>
      </c>
      <c r="V16" s="284" t="str">
        <f t="shared" si="2"/>
        <v/>
      </c>
      <c r="W16" s="284" t="str">
        <f t="shared" si="3"/>
        <v/>
      </c>
      <c r="X16" s="284" t="str">
        <f t="shared" si="4"/>
        <v/>
      </c>
      <c r="Y16" s="284" t="str">
        <f t="shared" si="5"/>
        <v/>
      </c>
      <c r="Z16" s="284" t="str">
        <f t="shared" si="6"/>
        <v/>
      </c>
      <c r="AA16" s="284" t="str">
        <f t="shared" si="7"/>
        <v/>
      </c>
      <c r="AB16" s="284" t="str">
        <f t="shared" si="8"/>
        <v/>
      </c>
      <c r="AC16" s="284" t="str">
        <f t="shared" si="9"/>
        <v/>
      </c>
      <c r="AD16" s="284" t="str">
        <f t="shared" si="10"/>
        <v/>
      </c>
      <c r="AE16" s="284" t="str">
        <f t="shared" si="11"/>
        <v/>
      </c>
      <c r="AF16" s="268"/>
      <c r="AG16" s="325"/>
      <c r="AH16" s="325"/>
      <c r="AI16" s="325"/>
      <c r="AJ16" s="280"/>
      <c r="AK16" s="410">
        <v>2</v>
      </c>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c r="BM16" s="285"/>
      <c r="BN16" s="285"/>
      <c r="BO16" s="285"/>
      <c r="BP16" s="285"/>
      <c r="BQ16" s="408" t="str">
        <f t="shared" ref="BQ16:BQ38" si="12">IFERROR(AVERAGE(AL16:BP16),"")</f>
        <v/>
      </c>
      <c r="BR16" s="385"/>
      <c r="BS16" s="326"/>
      <c r="BT16" s="324"/>
    </row>
    <row r="17" spans="1:72" ht="15.75" customHeight="1" x14ac:dyDescent="0.5">
      <c r="A17" s="326"/>
      <c r="B17" s="322"/>
      <c r="C17" s="361" t="s">
        <v>415</v>
      </c>
      <c r="D17" s="363"/>
      <c r="E17" s="257" t="s">
        <v>417</v>
      </c>
      <c r="F17" s="257"/>
      <c r="G17" s="257"/>
      <c r="H17" s="257"/>
      <c r="I17" s="257"/>
      <c r="J17" s="257"/>
      <c r="K17" s="257"/>
      <c r="L17" s="257"/>
      <c r="M17" s="257"/>
      <c r="N17" s="257"/>
      <c r="O17" s="323"/>
      <c r="P17" s="326"/>
      <c r="Q17" s="326"/>
      <c r="R17" s="280"/>
      <c r="S17" s="410">
        <v>3</v>
      </c>
      <c r="T17" s="284" t="str">
        <f t="shared" si="0"/>
        <v/>
      </c>
      <c r="U17" s="284" t="str">
        <f t="shared" si="1"/>
        <v/>
      </c>
      <c r="V17" s="284" t="str">
        <f t="shared" si="2"/>
        <v/>
      </c>
      <c r="W17" s="284" t="str">
        <f t="shared" si="3"/>
        <v/>
      </c>
      <c r="X17" s="284" t="str">
        <f t="shared" si="4"/>
        <v/>
      </c>
      <c r="Y17" s="284" t="str">
        <f t="shared" si="5"/>
        <v/>
      </c>
      <c r="Z17" s="284" t="str">
        <f t="shared" si="6"/>
        <v/>
      </c>
      <c r="AA17" s="284" t="str">
        <f t="shared" si="7"/>
        <v/>
      </c>
      <c r="AB17" s="284" t="str">
        <f t="shared" si="8"/>
        <v/>
      </c>
      <c r="AC17" s="284" t="str">
        <f t="shared" si="9"/>
        <v/>
      </c>
      <c r="AD17" s="284" t="str">
        <f t="shared" si="10"/>
        <v/>
      </c>
      <c r="AE17" s="284" t="str">
        <f t="shared" si="11"/>
        <v/>
      </c>
      <c r="AF17" s="268"/>
      <c r="AG17" s="325"/>
      <c r="AH17" s="325"/>
      <c r="AI17" s="325"/>
      <c r="AJ17" s="280"/>
      <c r="AK17" s="410">
        <v>3</v>
      </c>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c r="BM17" s="285"/>
      <c r="BN17" s="285"/>
      <c r="BO17" s="285"/>
      <c r="BP17" s="285"/>
      <c r="BQ17" s="408" t="str">
        <f t="shared" si="12"/>
        <v/>
      </c>
      <c r="BR17" s="385"/>
      <c r="BS17" s="326"/>
      <c r="BT17" s="324"/>
    </row>
    <row r="18" spans="1:72" ht="13.5" customHeight="1" x14ac:dyDescent="0.5">
      <c r="A18" s="326"/>
      <c r="B18" s="322"/>
      <c r="C18" s="336"/>
      <c r="D18" s="335"/>
      <c r="E18" s="257" t="s">
        <v>416</v>
      </c>
      <c r="F18" s="257"/>
      <c r="G18" s="257"/>
      <c r="H18" s="257"/>
      <c r="I18" s="257"/>
      <c r="J18" s="257"/>
      <c r="K18" s="257"/>
      <c r="L18" s="257"/>
      <c r="M18" s="257"/>
      <c r="N18" s="257"/>
      <c r="O18" s="323"/>
      <c r="P18" s="326"/>
      <c r="Q18" s="326"/>
      <c r="R18" s="280"/>
      <c r="S18" s="410">
        <v>4</v>
      </c>
      <c r="T18" s="284" t="str">
        <f t="shared" si="0"/>
        <v/>
      </c>
      <c r="U18" s="284" t="str">
        <f t="shared" si="1"/>
        <v/>
      </c>
      <c r="V18" s="284" t="str">
        <f t="shared" si="2"/>
        <v/>
      </c>
      <c r="W18" s="284" t="str">
        <f t="shared" si="3"/>
        <v/>
      </c>
      <c r="X18" s="284" t="str">
        <f t="shared" si="4"/>
        <v/>
      </c>
      <c r="Y18" s="284" t="str">
        <f t="shared" si="5"/>
        <v/>
      </c>
      <c r="Z18" s="284" t="str">
        <f t="shared" si="6"/>
        <v/>
      </c>
      <c r="AA18" s="284" t="str">
        <f t="shared" si="7"/>
        <v/>
      </c>
      <c r="AB18" s="284" t="str">
        <f t="shared" si="8"/>
        <v/>
      </c>
      <c r="AC18" s="284" t="str">
        <f t="shared" si="9"/>
        <v/>
      </c>
      <c r="AD18" s="284" t="str">
        <f t="shared" si="10"/>
        <v/>
      </c>
      <c r="AE18" s="284" t="str">
        <f t="shared" si="11"/>
        <v/>
      </c>
      <c r="AF18" s="268"/>
      <c r="AG18" s="353"/>
      <c r="AH18" s="325"/>
      <c r="AI18" s="325"/>
      <c r="AJ18" s="280"/>
      <c r="AK18" s="410">
        <v>4</v>
      </c>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c r="BM18" s="285"/>
      <c r="BN18" s="285"/>
      <c r="BO18" s="285"/>
      <c r="BP18" s="285"/>
      <c r="BQ18" s="408" t="str">
        <f t="shared" si="12"/>
        <v/>
      </c>
      <c r="BR18" s="385"/>
      <c r="BS18" s="326"/>
      <c r="BT18" s="324"/>
    </row>
    <row r="19" spans="1:72" ht="13.5" customHeight="1" x14ac:dyDescent="0.5">
      <c r="A19" s="326"/>
      <c r="B19" s="322"/>
      <c r="C19" s="257" t="s">
        <v>322</v>
      </c>
      <c r="D19" s="341"/>
      <c r="E19" s="257" t="s">
        <v>84</v>
      </c>
      <c r="F19" s="257"/>
      <c r="G19" s="257"/>
      <c r="H19" s="257"/>
      <c r="I19" s="257"/>
      <c r="J19" s="257"/>
      <c r="K19" s="257"/>
      <c r="L19" s="257"/>
      <c r="M19" s="257"/>
      <c r="N19" s="257"/>
      <c r="O19" s="323"/>
      <c r="P19" s="326"/>
      <c r="Q19" s="326"/>
      <c r="R19" s="280"/>
      <c r="S19" s="410">
        <v>5</v>
      </c>
      <c r="T19" s="284" t="str">
        <f t="shared" si="0"/>
        <v/>
      </c>
      <c r="U19" s="284" t="str">
        <f t="shared" si="1"/>
        <v/>
      </c>
      <c r="V19" s="284" t="str">
        <f t="shared" si="2"/>
        <v/>
      </c>
      <c r="W19" s="284" t="str">
        <f t="shared" si="3"/>
        <v/>
      </c>
      <c r="X19" s="284" t="str">
        <f t="shared" si="4"/>
        <v/>
      </c>
      <c r="Y19" s="284" t="str">
        <f t="shared" si="5"/>
        <v/>
      </c>
      <c r="Z19" s="284" t="str">
        <f t="shared" si="6"/>
        <v/>
      </c>
      <c r="AA19" s="284" t="str">
        <f t="shared" si="7"/>
        <v/>
      </c>
      <c r="AB19" s="284" t="str">
        <f t="shared" si="8"/>
        <v/>
      </c>
      <c r="AC19" s="284" t="str">
        <f t="shared" si="9"/>
        <v/>
      </c>
      <c r="AD19" s="284" t="str">
        <f t="shared" si="10"/>
        <v/>
      </c>
      <c r="AE19" s="284" t="str">
        <f t="shared" si="11"/>
        <v/>
      </c>
      <c r="AF19" s="268"/>
      <c r="AG19" s="358" t="str">
        <f>IF(AND(AG18&lt;288,AD3="12 Months by 24 Hours"),"&lt;&lt;&lt; Full Matrix is Required Information","")</f>
        <v/>
      </c>
      <c r="AH19" s="325"/>
      <c r="AI19" s="325"/>
      <c r="AJ19" s="280"/>
      <c r="AK19" s="410">
        <v>5</v>
      </c>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c r="BM19" s="285"/>
      <c r="BN19" s="285"/>
      <c r="BO19" s="285"/>
      <c r="BP19" s="285"/>
      <c r="BQ19" s="408" t="str">
        <f t="shared" si="12"/>
        <v/>
      </c>
      <c r="BR19" s="385"/>
      <c r="BS19" s="324"/>
      <c r="BT19" s="324"/>
    </row>
    <row r="20" spans="1:72" ht="13.5" customHeight="1" x14ac:dyDescent="0.5">
      <c r="A20" s="326"/>
      <c r="B20" s="322"/>
      <c r="C20" s="257" t="s">
        <v>324</v>
      </c>
      <c r="D20" s="269"/>
      <c r="E20" s="342" t="s">
        <v>412</v>
      </c>
      <c r="F20" s="257"/>
      <c r="G20" s="257"/>
      <c r="H20" s="257"/>
      <c r="I20" s="257"/>
      <c r="J20" s="257"/>
      <c r="K20" s="257"/>
      <c r="L20" s="257"/>
      <c r="M20" s="257"/>
      <c r="N20" s="257"/>
      <c r="O20" s="323"/>
      <c r="P20" s="326"/>
      <c r="Q20" s="326"/>
      <c r="R20" s="280"/>
      <c r="S20" s="410">
        <v>6</v>
      </c>
      <c r="T20" s="284" t="str">
        <f t="shared" si="0"/>
        <v/>
      </c>
      <c r="U20" s="284" t="str">
        <f t="shared" si="1"/>
        <v/>
      </c>
      <c r="V20" s="284" t="str">
        <f t="shared" si="2"/>
        <v/>
      </c>
      <c r="W20" s="284" t="str">
        <f t="shared" si="3"/>
        <v/>
      </c>
      <c r="X20" s="284" t="str">
        <f t="shared" si="4"/>
        <v/>
      </c>
      <c r="Y20" s="284" t="str">
        <f t="shared" si="5"/>
        <v/>
      </c>
      <c r="Z20" s="284" t="str">
        <f t="shared" si="6"/>
        <v/>
      </c>
      <c r="AA20" s="284" t="str">
        <f t="shared" si="7"/>
        <v/>
      </c>
      <c r="AB20" s="284" t="str">
        <f t="shared" si="8"/>
        <v/>
      </c>
      <c r="AC20" s="284" t="str">
        <f t="shared" si="9"/>
        <v/>
      </c>
      <c r="AD20" s="284" t="str">
        <f t="shared" si="10"/>
        <v/>
      </c>
      <c r="AE20" s="284" t="str">
        <f t="shared" si="11"/>
        <v/>
      </c>
      <c r="AF20" s="268"/>
      <c r="AG20" s="358"/>
      <c r="AH20" s="325"/>
      <c r="AI20" s="325"/>
      <c r="AJ20" s="280"/>
      <c r="AK20" s="410">
        <v>6</v>
      </c>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c r="BM20" s="285"/>
      <c r="BN20" s="285"/>
      <c r="BO20" s="285"/>
      <c r="BP20" s="285"/>
      <c r="BQ20" s="408" t="str">
        <f t="shared" si="12"/>
        <v/>
      </c>
      <c r="BR20" s="385"/>
      <c r="BS20" s="326"/>
      <c r="BT20" s="324"/>
    </row>
    <row r="21" spans="1:72" ht="13.5" customHeight="1" x14ac:dyDescent="0.5">
      <c r="A21" s="326"/>
      <c r="B21" s="322"/>
      <c r="C21" s="257" t="s">
        <v>85</v>
      </c>
      <c r="D21" s="269"/>
      <c r="E21" s="257" t="s">
        <v>86</v>
      </c>
      <c r="F21" s="257"/>
      <c r="G21" s="257"/>
      <c r="H21" s="257"/>
      <c r="I21" s="257"/>
      <c r="J21" s="257"/>
      <c r="K21" s="257"/>
      <c r="L21" s="257"/>
      <c r="M21" s="257"/>
      <c r="N21" s="257"/>
      <c r="O21" s="323"/>
      <c r="P21" s="326"/>
      <c r="Q21" s="326"/>
      <c r="R21" s="322"/>
      <c r="S21" s="410">
        <v>7</v>
      </c>
      <c r="T21" s="284" t="str">
        <f t="shared" si="0"/>
        <v/>
      </c>
      <c r="U21" s="284" t="str">
        <f t="shared" si="1"/>
        <v/>
      </c>
      <c r="V21" s="284" t="str">
        <f t="shared" si="2"/>
        <v/>
      </c>
      <c r="W21" s="284" t="str">
        <f t="shared" si="3"/>
        <v/>
      </c>
      <c r="X21" s="284" t="str">
        <f t="shared" si="4"/>
        <v/>
      </c>
      <c r="Y21" s="284" t="str">
        <f t="shared" si="5"/>
        <v/>
      </c>
      <c r="Z21" s="284" t="str">
        <f t="shared" si="6"/>
        <v/>
      </c>
      <c r="AA21" s="284" t="str">
        <f t="shared" si="7"/>
        <v/>
      </c>
      <c r="AB21" s="284" t="str">
        <f t="shared" si="8"/>
        <v/>
      </c>
      <c r="AC21" s="284" t="str">
        <f t="shared" si="9"/>
        <v/>
      </c>
      <c r="AD21" s="284" t="str">
        <f t="shared" si="10"/>
        <v/>
      </c>
      <c r="AE21" s="284" t="str">
        <f t="shared" si="11"/>
        <v/>
      </c>
      <c r="AF21" s="268"/>
      <c r="AG21" s="358"/>
      <c r="AH21" s="325"/>
      <c r="AI21" s="324"/>
      <c r="AJ21" s="280"/>
      <c r="AK21" s="410">
        <v>7</v>
      </c>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c r="BM21" s="285"/>
      <c r="BN21" s="285"/>
      <c r="BO21" s="285"/>
      <c r="BP21" s="285"/>
      <c r="BQ21" s="408" t="str">
        <f t="shared" si="12"/>
        <v/>
      </c>
      <c r="BR21" s="385"/>
      <c r="BS21" s="326"/>
      <c r="BT21" s="324"/>
    </row>
    <row r="22" spans="1:72" ht="13.5" customHeight="1" x14ac:dyDescent="0.5">
      <c r="A22" s="326"/>
      <c r="B22" s="322"/>
      <c r="C22" s="257"/>
      <c r="D22" s="257"/>
      <c r="E22" s="257"/>
      <c r="F22" s="257"/>
      <c r="G22" s="257"/>
      <c r="H22" s="257"/>
      <c r="I22" s="257"/>
      <c r="J22" s="257"/>
      <c r="K22" s="257"/>
      <c r="L22" s="257"/>
      <c r="M22" s="257"/>
      <c r="N22" s="257"/>
      <c r="O22" s="323"/>
      <c r="P22" s="326"/>
      <c r="Q22" s="326"/>
      <c r="R22" s="322"/>
      <c r="S22" s="410">
        <v>8</v>
      </c>
      <c r="T22" s="284" t="str">
        <f t="shared" si="0"/>
        <v/>
      </c>
      <c r="U22" s="284" t="str">
        <f t="shared" si="1"/>
        <v/>
      </c>
      <c r="V22" s="284" t="str">
        <f t="shared" si="2"/>
        <v/>
      </c>
      <c r="W22" s="284" t="str">
        <f t="shared" si="3"/>
        <v/>
      </c>
      <c r="X22" s="284" t="str">
        <f t="shared" si="4"/>
        <v/>
      </c>
      <c r="Y22" s="284" t="str">
        <f t="shared" si="5"/>
        <v/>
      </c>
      <c r="Z22" s="284" t="str">
        <f t="shared" si="6"/>
        <v/>
      </c>
      <c r="AA22" s="284" t="str">
        <f t="shared" si="7"/>
        <v/>
      </c>
      <c r="AB22" s="284" t="str">
        <f t="shared" si="8"/>
        <v/>
      </c>
      <c r="AC22" s="284" t="str">
        <f t="shared" si="9"/>
        <v/>
      </c>
      <c r="AD22" s="284" t="str">
        <f t="shared" si="10"/>
        <v/>
      </c>
      <c r="AE22" s="284" t="str">
        <f t="shared" si="11"/>
        <v/>
      </c>
      <c r="AF22" s="268"/>
      <c r="AG22" s="358"/>
      <c r="AH22" s="325"/>
      <c r="AI22" s="325"/>
      <c r="AJ22" s="280"/>
      <c r="AK22" s="410">
        <v>8</v>
      </c>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c r="BM22" s="285"/>
      <c r="BN22" s="285"/>
      <c r="BO22" s="285"/>
      <c r="BP22" s="285"/>
      <c r="BQ22" s="408" t="str">
        <f t="shared" si="12"/>
        <v/>
      </c>
      <c r="BR22" s="387"/>
      <c r="BS22" s="326"/>
      <c r="BT22" s="324"/>
    </row>
    <row r="23" spans="1:72" ht="13.5" customHeight="1" x14ac:dyDescent="0.5">
      <c r="A23" s="326"/>
      <c r="B23" s="322"/>
      <c r="C23" s="706" t="s">
        <v>325</v>
      </c>
      <c r="D23" s="257"/>
      <c r="E23" s="257"/>
      <c r="F23" s="257"/>
      <c r="G23" s="257"/>
      <c r="H23" s="257"/>
      <c r="I23" s="257"/>
      <c r="J23" s="257"/>
      <c r="K23" s="257"/>
      <c r="L23" s="257"/>
      <c r="M23" s="257"/>
      <c r="N23" s="257"/>
      <c r="O23" s="323"/>
      <c r="P23" s="326"/>
      <c r="Q23" s="326"/>
      <c r="R23" s="322"/>
      <c r="S23" s="410">
        <v>9</v>
      </c>
      <c r="T23" s="284" t="str">
        <f t="shared" si="0"/>
        <v/>
      </c>
      <c r="U23" s="284" t="str">
        <f t="shared" si="1"/>
        <v/>
      </c>
      <c r="V23" s="284" t="str">
        <f t="shared" si="2"/>
        <v/>
      </c>
      <c r="W23" s="284" t="str">
        <f t="shared" si="3"/>
        <v/>
      </c>
      <c r="X23" s="284" t="str">
        <f t="shared" si="4"/>
        <v/>
      </c>
      <c r="Y23" s="284" t="str">
        <f t="shared" si="5"/>
        <v/>
      </c>
      <c r="Z23" s="284" t="str">
        <f t="shared" si="6"/>
        <v/>
      </c>
      <c r="AA23" s="284" t="str">
        <f t="shared" si="7"/>
        <v/>
      </c>
      <c r="AB23" s="284" t="str">
        <f t="shared" si="8"/>
        <v/>
      </c>
      <c r="AC23" s="284" t="str">
        <f t="shared" si="9"/>
        <v/>
      </c>
      <c r="AD23" s="284" t="str">
        <f t="shared" si="10"/>
        <v/>
      </c>
      <c r="AE23" s="284" t="str">
        <f t="shared" si="11"/>
        <v/>
      </c>
      <c r="AF23" s="268"/>
      <c r="AG23" s="358"/>
      <c r="AH23" s="325"/>
      <c r="AI23" s="325"/>
      <c r="AJ23" s="280"/>
      <c r="AK23" s="410">
        <v>9</v>
      </c>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c r="BM23" s="285"/>
      <c r="BN23" s="285"/>
      <c r="BO23" s="285"/>
      <c r="BP23" s="285"/>
      <c r="BQ23" s="408" t="str">
        <f t="shared" si="12"/>
        <v/>
      </c>
      <c r="BR23" s="385"/>
      <c r="BS23" s="326"/>
      <c r="BT23" s="324"/>
    </row>
    <row r="24" spans="1:72" ht="13.5" customHeight="1" x14ac:dyDescent="0.5">
      <c r="A24" s="326"/>
      <c r="B24" s="322"/>
      <c r="C24" s="706"/>
      <c r="D24" s="335"/>
      <c r="E24" s="257" t="s">
        <v>89</v>
      </c>
      <c r="F24" s="257"/>
      <c r="G24" s="257"/>
      <c r="H24" s="257"/>
      <c r="I24" s="257"/>
      <c r="J24" s="257"/>
      <c r="K24" s="257"/>
      <c r="L24" s="257"/>
      <c r="M24" s="257"/>
      <c r="N24" s="257"/>
      <c r="O24" s="323"/>
      <c r="P24" s="326"/>
      <c r="Q24" s="326"/>
      <c r="R24" s="322"/>
      <c r="S24" s="410">
        <v>10</v>
      </c>
      <c r="T24" s="284" t="str">
        <f t="shared" si="0"/>
        <v/>
      </c>
      <c r="U24" s="284" t="str">
        <f t="shared" si="1"/>
        <v/>
      </c>
      <c r="V24" s="284" t="str">
        <f t="shared" si="2"/>
        <v/>
      </c>
      <c r="W24" s="284" t="str">
        <f t="shared" si="3"/>
        <v/>
      </c>
      <c r="X24" s="284" t="str">
        <f t="shared" si="4"/>
        <v/>
      </c>
      <c r="Y24" s="284" t="str">
        <f t="shared" si="5"/>
        <v/>
      </c>
      <c r="Z24" s="284" t="str">
        <f t="shared" si="6"/>
        <v/>
      </c>
      <c r="AA24" s="284" t="str">
        <f t="shared" si="7"/>
        <v/>
      </c>
      <c r="AB24" s="284" t="str">
        <f t="shared" si="8"/>
        <v/>
      </c>
      <c r="AC24" s="284" t="str">
        <f t="shared" si="9"/>
        <v/>
      </c>
      <c r="AD24" s="284" t="str">
        <f t="shared" si="10"/>
        <v/>
      </c>
      <c r="AE24" s="284" t="str">
        <f t="shared" si="11"/>
        <v/>
      </c>
      <c r="AF24" s="268"/>
      <c r="AG24" s="358"/>
      <c r="AH24" s="325"/>
      <c r="AI24" s="325"/>
      <c r="AJ24" s="280"/>
      <c r="AK24" s="410">
        <v>10</v>
      </c>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408" t="str">
        <f t="shared" si="12"/>
        <v/>
      </c>
      <c r="BR24" s="331"/>
      <c r="BS24" s="326"/>
      <c r="BT24" s="324"/>
    </row>
    <row r="25" spans="1:72" ht="13.5" customHeight="1" x14ac:dyDescent="0.5">
      <c r="A25" s="326"/>
      <c r="B25" s="322"/>
      <c r="C25" s="257"/>
      <c r="D25" s="257"/>
      <c r="E25" s="257"/>
      <c r="F25" s="257"/>
      <c r="G25" s="257"/>
      <c r="H25" s="257"/>
      <c r="I25" s="257"/>
      <c r="J25" s="257"/>
      <c r="K25" s="257"/>
      <c r="L25" s="257"/>
      <c r="M25" s="257"/>
      <c r="N25" s="257"/>
      <c r="O25" s="323"/>
      <c r="P25" s="326"/>
      <c r="Q25" s="326"/>
      <c r="R25" s="322"/>
      <c r="S25" s="410">
        <v>11</v>
      </c>
      <c r="T25" s="284" t="str">
        <f t="shared" si="0"/>
        <v/>
      </c>
      <c r="U25" s="284" t="str">
        <f t="shared" si="1"/>
        <v/>
      </c>
      <c r="V25" s="284" t="str">
        <f t="shared" si="2"/>
        <v/>
      </c>
      <c r="W25" s="284" t="str">
        <f t="shared" si="3"/>
        <v/>
      </c>
      <c r="X25" s="284" t="str">
        <f t="shared" si="4"/>
        <v/>
      </c>
      <c r="Y25" s="284" t="str">
        <f t="shared" si="5"/>
        <v/>
      </c>
      <c r="Z25" s="284" t="str">
        <f t="shared" si="6"/>
        <v/>
      </c>
      <c r="AA25" s="284" t="str">
        <f t="shared" si="7"/>
        <v/>
      </c>
      <c r="AB25" s="284" t="str">
        <f t="shared" si="8"/>
        <v/>
      </c>
      <c r="AC25" s="284" t="str">
        <f t="shared" si="9"/>
        <v/>
      </c>
      <c r="AD25" s="284" t="str">
        <f t="shared" si="10"/>
        <v/>
      </c>
      <c r="AE25" s="284" t="str">
        <f t="shared" si="11"/>
        <v/>
      </c>
      <c r="AF25" s="268"/>
      <c r="AG25" s="358"/>
      <c r="AH25" s="325"/>
      <c r="AI25" s="325"/>
      <c r="AJ25" s="280"/>
      <c r="AK25" s="410">
        <v>11</v>
      </c>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c r="BM25" s="285"/>
      <c r="BN25" s="285"/>
      <c r="BO25" s="285"/>
      <c r="BP25" s="285"/>
      <c r="BQ25" s="408" t="str">
        <f t="shared" si="12"/>
        <v/>
      </c>
      <c r="BR25" s="331"/>
      <c r="BS25" s="326"/>
      <c r="BT25" s="324"/>
    </row>
    <row r="26" spans="1:72" ht="13.5" customHeight="1" x14ac:dyDescent="0.5">
      <c r="A26" s="326"/>
      <c r="B26" s="322"/>
      <c r="C26" s="257" t="s">
        <v>326</v>
      </c>
      <c r="D26" s="286" t="e">
        <f>AVERAGE(D49:D78)</f>
        <v>#DIV/0!</v>
      </c>
      <c r="E26" s="257" t="s">
        <v>327</v>
      </c>
      <c r="F26" s="257"/>
      <c r="G26" s="257"/>
      <c r="H26" s="257"/>
      <c r="I26" s="257"/>
      <c r="J26" s="257"/>
      <c r="K26" s="257"/>
      <c r="L26" s="257"/>
      <c r="M26" s="257"/>
      <c r="N26" s="257"/>
      <c r="O26" s="323"/>
      <c r="P26" s="326"/>
      <c r="Q26" s="326"/>
      <c r="R26" s="322"/>
      <c r="S26" s="410">
        <v>12</v>
      </c>
      <c r="T26" s="284" t="str">
        <f t="shared" si="0"/>
        <v/>
      </c>
      <c r="U26" s="284" t="str">
        <f t="shared" si="1"/>
        <v/>
      </c>
      <c r="V26" s="284" t="str">
        <f t="shared" si="2"/>
        <v/>
      </c>
      <c r="W26" s="284" t="str">
        <f t="shared" si="3"/>
        <v/>
      </c>
      <c r="X26" s="284" t="str">
        <f t="shared" si="4"/>
        <v/>
      </c>
      <c r="Y26" s="284" t="str">
        <f t="shared" si="5"/>
        <v/>
      </c>
      <c r="Z26" s="284" t="str">
        <f t="shared" si="6"/>
        <v/>
      </c>
      <c r="AA26" s="284" t="str">
        <f t="shared" si="7"/>
        <v/>
      </c>
      <c r="AB26" s="284" t="str">
        <f t="shared" si="8"/>
        <v/>
      </c>
      <c r="AC26" s="284" t="str">
        <f t="shared" si="9"/>
        <v/>
      </c>
      <c r="AD26" s="284" t="str">
        <f t="shared" si="10"/>
        <v/>
      </c>
      <c r="AE26" s="284" t="str">
        <f t="shared" si="11"/>
        <v/>
      </c>
      <c r="AF26" s="268"/>
      <c r="AG26" s="358"/>
      <c r="AH26" s="325"/>
      <c r="AI26" s="325"/>
      <c r="AJ26" s="280"/>
      <c r="AK26" s="410">
        <v>12</v>
      </c>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c r="BM26" s="285"/>
      <c r="BN26" s="285"/>
      <c r="BO26" s="285"/>
      <c r="BP26" s="285"/>
      <c r="BQ26" s="408" t="str">
        <f t="shared" si="12"/>
        <v/>
      </c>
      <c r="BR26" s="331"/>
      <c r="BS26" s="326"/>
      <c r="BT26" s="324"/>
    </row>
    <row r="27" spans="1:72" ht="13.5" customHeight="1" x14ac:dyDescent="0.5">
      <c r="A27" s="326"/>
      <c r="B27" s="322"/>
      <c r="C27" s="257"/>
      <c r="D27" s="257"/>
      <c r="E27" s="257"/>
      <c r="F27" s="257"/>
      <c r="G27" s="257"/>
      <c r="H27" s="257"/>
      <c r="I27" s="257"/>
      <c r="J27" s="257"/>
      <c r="K27" s="257"/>
      <c r="L27" s="257"/>
      <c r="M27" s="257"/>
      <c r="N27" s="257"/>
      <c r="O27" s="323"/>
      <c r="P27" s="326"/>
      <c r="Q27" s="326"/>
      <c r="R27" s="322"/>
      <c r="S27" s="410">
        <v>13</v>
      </c>
      <c r="T27" s="284" t="str">
        <f t="shared" si="0"/>
        <v/>
      </c>
      <c r="U27" s="284" t="str">
        <f t="shared" si="1"/>
        <v/>
      </c>
      <c r="V27" s="284" t="str">
        <f t="shared" si="2"/>
        <v/>
      </c>
      <c r="W27" s="284" t="str">
        <f t="shared" si="3"/>
        <v/>
      </c>
      <c r="X27" s="284" t="str">
        <f t="shared" si="4"/>
        <v/>
      </c>
      <c r="Y27" s="284" t="str">
        <f t="shared" si="5"/>
        <v/>
      </c>
      <c r="Z27" s="284" t="str">
        <f t="shared" si="6"/>
        <v/>
      </c>
      <c r="AA27" s="284" t="str">
        <f t="shared" si="7"/>
        <v/>
      </c>
      <c r="AB27" s="284" t="str">
        <f t="shared" si="8"/>
        <v/>
      </c>
      <c r="AC27" s="284" t="str">
        <f t="shared" si="9"/>
        <v/>
      </c>
      <c r="AD27" s="284" t="str">
        <f t="shared" si="10"/>
        <v/>
      </c>
      <c r="AE27" s="284" t="str">
        <f t="shared" si="11"/>
        <v/>
      </c>
      <c r="AF27" s="268"/>
      <c r="AG27" s="358"/>
      <c r="AH27" s="325"/>
      <c r="AI27" s="325"/>
      <c r="AJ27" s="280"/>
      <c r="AK27" s="410">
        <v>13</v>
      </c>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c r="BM27" s="285"/>
      <c r="BN27" s="285"/>
      <c r="BO27" s="285"/>
      <c r="BP27" s="285"/>
      <c r="BQ27" s="408" t="str">
        <f t="shared" si="12"/>
        <v/>
      </c>
      <c r="BR27" s="331"/>
      <c r="BS27" s="326"/>
      <c r="BT27" s="324"/>
    </row>
    <row r="28" spans="1:72" ht="13.5" customHeight="1" x14ac:dyDescent="0.5">
      <c r="A28" s="326"/>
      <c r="B28" s="322"/>
      <c r="C28" s="287" t="s">
        <v>328</v>
      </c>
      <c r="D28" s="257"/>
      <c r="E28" s="257"/>
      <c r="F28" s="257"/>
      <c r="G28" s="257"/>
      <c r="H28" s="257"/>
      <c r="I28" s="257"/>
      <c r="J28" s="257"/>
      <c r="K28" s="257"/>
      <c r="L28" s="257"/>
      <c r="M28" s="257"/>
      <c r="N28" s="257"/>
      <c r="O28" s="323"/>
      <c r="P28" s="326"/>
      <c r="Q28" s="326"/>
      <c r="R28" s="322"/>
      <c r="S28" s="410">
        <v>14</v>
      </c>
      <c r="T28" s="284" t="str">
        <f t="shared" si="0"/>
        <v/>
      </c>
      <c r="U28" s="284" t="str">
        <f t="shared" si="1"/>
        <v/>
      </c>
      <c r="V28" s="284" t="str">
        <f t="shared" si="2"/>
        <v/>
      </c>
      <c r="W28" s="284" t="str">
        <f t="shared" si="3"/>
        <v/>
      </c>
      <c r="X28" s="284" t="str">
        <f t="shared" si="4"/>
        <v/>
      </c>
      <c r="Y28" s="284" t="str">
        <f t="shared" si="5"/>
        <v/>
      </c>
      <c r="Z28" s="284" t="str">
        <f t="shared" si="6"/>
        <v/>
      </c>
      <c r="AA28" s="284" t="str">
        <f t="shared" si="7"/>
        <v/>
      </c>
      <c r="AB28" s="284" t="str">
        <f t="shared" si="8"/>
        <v/>
      </c>
      <c r="AC28" s="284" t="str">
        <f t="shared" si="9"/>
        <v/>
      </c>
      <c r="AD28" s="284" t="str">
        <f t="shared" si="10"/>
        <v/>
      </c>
      <c r="AE28" s="284" t="str">
        <f t="shared" si="11"/>
        <v/>
      </c>
      <c r="AF28" s="268"/>
      <c r="AG28" s="358"/>
      <c r="AH28" s="325"/>
      <c r="AI28" s="325"/>
      <c r="AJ28" s="280"/>
      <c r="AK28" s="410">
        <v>14</v>
      </c>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c r="BM28" s="285"/>
      <c r="BN28" s="285"/>
      <c r="BO28" s="285"/>
      <c r="BP28" s="285"/>
      <c r="BQ28" s="408" t="str">
        <f t="shared" si="12"/>
        <v/>
      </c>
      <c r="BR28" s="331"/>
      <c r="BS28" s="326"/>
      <c r="BT28" s="324"/>
    </row>
    <row r="29" spans="1:72" ht="13.5" customHeight="1" x14ac:dyDescent="0.5">
      <c r="A29" s="326"/>
      <c r="B29" s="322"/>
      <c r="C29" s="257" t="s">
        <v>329</v>
      </c>
      <c r="D29" s="288" t="e">
        <f>AVERAGE(E49:E78)</f>
        <v>#DIV/0!</v>
      </c>
      <c r="E29" s="257"/>
      <c r="F29" s="289"/>
      <c r="G29" s="257"/>
      <c r="H29" s="257"/>
      <c r="I29" s="257"/>
      <c r="J29" s="289"/>
      <c r="K29" s="257"/>
      <c r="L29" s="257"/>
      <c r="M29" s="257"/>
      <c r="N29" s="257"/>
      <c r="O29" s="323"/>
      <c r="P29" s="326"/>
      <c r="Q29" s="326"/>
      <c r="R29" s="322"/>
      <c r="S29" s="410">
        <v>15</v>
      </c>
      <c r="T29" s="284" t="str">
        <f t="shared" si="0"/>
        <v/>
      </c>
      <c r="U29" s="284" t="str">
        <f t="shared" si="1"/>
        <v/>
      </c>
      <c r="V29" s="284" t="str">
        <f t="shared" si="2"/>
        <v/>
      </c>
      <c r="W29" s="284" t="str">
        <f t="shared" si="3"/>
        <v/>
      </c>
      <c r="X29" s="284" t="str">
        <f t="shared" si="4"/>
        <v/>
      </c>
      <c r="Y29" s="284" t="str">
        <f t="shared" si="5"/>
        <v/>
      </c>
      <c r="Z29" s="284" t="str">
        <f t="shared" si="6"/>
        <v/>
      </c>
      <c r="AA29" s="284" t="str">
        <f t="shared" si="7"/>
        <v/>
      </c>
      <c r="AB29" s="284" t="str">
        <f t="shared" si="8"/>
        <v/>
      </c>
      <c r="AC29" s="284" t="str">
        <f t="shared" si="9"/>
        <v/>
      </c>
      <c r="AD29" s="284" t="str">
        <f t="shared" si="10"/>
        <v/>
      </c>
      <c r="AE29" s="284" t="str">
        <f t="shared" si="11"/>
        <v/>
      </c>
      <c r="AF29" s="268"/>
      <c r="AG29" s="358"/>
      <c r="AH29" s="325"/>
      <c r="AI29" s="325"/>
      <c r="AJ29" s="280"/>
      <c r="AK29" s="410">
        <v>15</v>
      </c>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c r="BM29" s="285"/>
      <c r="BN29" s="285"/>
      <c r="BO29" s="285"/>
      <c r="BP29" s="285"/>
      <c r="BQ29" s="408" t="str">
        <f t="shared" si="12"/>
        <v/>
      </c>
      <c r="BR29" s="331"/>
      <c r="BS29" s="326"/>
      <c r="BT29" s="324"/>
    </row>
    <row r="30" spans="1:72" ht="13.5" customHeight="1" x14ac:dyDescent="0.5">
      <c r="A30" s="326"/>
      <c r="B30" s="322"/>
      <c r="C30" s="257" t="s">
        <v>330</v>
      </c>
      <c r="D30" s="288" t="e">
        <f>AVERAGE(F49:F78)</f>
        <v>#DIV/0!</v>
      </c>
      <c r="E30" s="257"/>
      <c r="F30" s="289"/>
      <c r="G30" s="257"/>
      <c r="H30" s="257"/>
      <c r="I30" s="257"/>
      <c r="J30" s="289"/>
      <c r="K30" s="257"/>
      <c r="L30" s="257"/>
      <c r="M30" s="257"/>
      <c r="N30" s="257"/>
      <c r="O30" s="323"/>
      <c r="P30" s="326"/>
      <c r="Q30" s="326"/>
      <c r="R30" s="322"/>
      <c r="S30" s="410">
        <v>16</v>
      </c>
      <c r="T30" s="284" t="str">
        <f t="shared" si="0"/>
        <v/>
      </c>
      <c r="U30" s="284" t="str">
        <f t="shared" si="1"/>
        <v/>
      </c>
      <c r="V30" s="284" t="str">
        <f t="shared" si="2"/>
        <v/>
      </c>
      <c r="W30" s="284" t="str">
        <f t="shared" si="3"/>
        <v/>
      </c>
      <c r="X30" s="284" t="str">
        <f t="shared" si="4"/>
        <v/>
      </c>
      <c r="Y30" s="284" t="str">
        <f t="shared" si="5"/>
        <v/>
      </c>
      <c r="Z30" s="284" t="str">
        <f t="shared" si="6"/>
        <v/>
      </c>
      <c r="AA30" s="284" t="str">
        <f t="shared" si="7"/>
        <v/>
      </c>
      <c r="AB30" s="284" t="str">
        <f t="shared" si="8"/>
        <v/>
      </c>
      <c r="AC30" s="284" t="str">
        <f t="shared" si="9"/>
        <v/>
      </c>
      <c r="AD30" s="284" t="str">
        <f t="shared" si="10"/>
        <v/>
      </c>
      <c r="AE30" s="284" t="str">
        <f t="shared" si="11"/>
        <v/>
      </c>
      <c r="AF30" s="268"/>
      <c r="AG30" s="358"/>
      <c r="AH30" s="325"/>
      <c r="AI30" s="325"/>
      <c r="AJ30" s="280"/>
      <c r="AK30" s="410">
        <v>16</v>
      </c>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c r="BM30" s="285"/>
      <c r="BN30" s="285"/>
      <c r="BO30" s="285"/>
      <c r="BP30" s="285"/>
      <c r="BQ30" s="408" t="str">
        <f t="shared" si="12"/>
        <v/>
      </c>
      <c r="BR30" s="331"/>
      <c r="BS30" s="326"/>
      <c r="BT30" s="324"/>
    </row>
    <row r="31" spans="1:72" ht="13.5" customHeight="1" x14ac:dyDescent="0.5">
      <c r="A31" s="326"/>
      <c r="B31" s="322"/>
      <c r="C31" s="257" t="s">
        <v>331</v>
      </c>
      <c r="D31" s="288" t="e">
        <f>AVERAGE(G49:G78)</f>
        <v>#DIV/0!</v>
      </c>
      <c r="E31" s="257"/>
      <c r="F31" s="289"/>
      <c r="G31" s="257"/>
      <c r="H31" s="257"/>
      <c r="I31" s="257"/>
      <c r="J31" s="257"/>
      <c r="K31" s="257"/>
      <c r="L31" s="257"/>
      <c r="M31" s="257"/>
      <c r="N31" s="257"/>
      <c r="O31" s="323"/>
      <c r="P31" s="326"/>
      <c r="Q31" s="326"/>
      <c r="R31" s="322"/>
      <c r="S31" s="410">
        <v>17</v>
      </c>
      <c r="T31" s="284" t="str">
        <f t="shared" si="0"/>
        <v/>
      </c>
      <c r="U31" s="284" t="str">
        <f t="shared" si="1"/>
        <v/>
      </c>
      <c r="V31" s="284" t="str">
        <f t="shared" si="2"/>
        <v/>
      </c>
      <c r="W31" s="284" t="str">
        <f t="shared" si="3"/>
        <v/>
      </c>
      <c r="X31" s="284" t="str">
        <f t="shared" si="4"/>
        <v/>
      </c>
      <c r="Y31" s="284" t="str">
        <f t="shared" si="5"/>
        <v/>
      </c>
      <c r="Z31" s="284" t="str">
        <f t="shared" si="6"/>
        <v/>
      </c>
      <c r="AA31" s="284" t="str">
        <f t="shared" si="7"/>
        <v/>
      </c>
      <c r="AB31" s="284" t="str">
        <f t="shared" si="8"/>
        <v/>
      </c>
      <c r="AC31" s="284" t="str">
        <f t="shared" si="9"/>
        <v/>
      </c>
      <c r="AD31" s="284" t="str">
        <f t="shared" si="10"/>
        <v/>
      </c>
      <c r="AE31" s="284" t="str">
        <f t="shared" si="11"/>
        <v/>
      </c>
      <c r="AF31" s="268"/>
      <c r="AG31" s="358"/>
      <c r="AH31" s="325"/>
      <c r="AI31" s="325"/>
      <c r="AJ31" s="280"/>
      <c r="AK31" s="410">
        <v>17</v>
      </c>
      <c r="AL31" s="285"/>
      <c r="AM31" s="285"/>
      <c r="AN31" s="285"/>
      <c r="AO31" s="285"/>
      <c r="AP31" s="285"/>
      <c r="AQ31" s="285"/>
      <c r="AR31" s="285"/>
      <c r="AS31" s="285"/>
      <c r="AT31" s="285"/>
      <c r="AU31" s="285"/>
      <c r="AV31" s="285"/>
      <c r="AW31" s="285"/>
      <c r="AX31" s="285"/>
      <c r="AY31" s="285"/>
      <c r="AZ31" s="285"/>
      <c r="BA31" s="285"/>
      <c r="BB31" s="285"/>
      <c r="BC31" s="285"/>
      <c r="BD31" s="285"/>
      <c r="BE31" s="285"/>
      <c r="BF31" s="285"/>
      <c r="BG31" s="285"/>
      <c r="BH31" s="285"/>
      <c r="BI31" s="285"/>
      <c r="BJ31" s="285"/>
      <c r="BK31" s="285"/>
      <c r="BL31" s="285"/>
      <c r="BM31" s="285"/>
      <c r="BN31" s="285"/>
      <c r="BO31" s="285"/>
      <c r="BP31" s="285"/>
      <c r="BQ31" s="408" t="str">
        <f t="shared" si="12"/>
        <v/>
      </c>
      <c r="BR31" s="331"/>
      <c r="BS31" s="326"/>
      <c r="BT31" s="324"/>
    </row>
    <row r="32" spans="1:72" ht="13.5" customHeight="1" x14ac:dyDescent="0.5">
      <c r="A32" s="326"/>
      <c r="B32" s="322"/>
      <c r="C32" s="257" t="s">
        <v>332</v>
      </c>
      <c r="D32" s="288" t="e">
        <f>AVERAGE(H49:H78)</f>
        <v>#DIV/0!</v>
      </c>
      <c r="E32" s="257"/>
      <c r="F32" s="289"/>
      <c r="G32" s="257"/>
      <c r="H32" s="257"/>
      <c r="I32" s="257"/>
      <c r="J32" s="257"/>
      <c r="K32" s="257"/>
      <c r="L32" s="257"/>
      <c r="M32" s="257"/>
      <c r="N32" s="257"/>
      <c r="O32" s="323"/>
      <c r="P32" s="326"/>
      <c r="Q32" s="326"/>
      <c r="R32" s="322"/>
      <c r="S32" s="410">
        <v>18</v>
      </c>
      <c r="T32" s="284" t="str">
        <f t="shared" si="0"/>
        <v/>
      </c>
      <c r="U32" s="284" t="str">
        <f t="shared" si="1"/>
        <v/>
      </c>
      <c r="V32" s="284" t="str">
        <f t="shared" si="2"/>
        <v/>
      </c>
      <c r="W32" s="284" t="str">
        <f t="shared" si="3"/>
        <v/>
      </c>
      <c r="X32" s="284" t="str">
        <f t="shared" si="4"/>
        <v/>
      </c>
      <c r="Y32" s="284" t="str">
        <f t="shared" si="5"/>
        <v/>
      </c>
      <c r="Z32" s="284" t="str">
        <f t="shared" si="6"/>
        <v/>
      </c>
      <c r="AA32" s="284" t="str">
        <f t="shared" si="7"/>
        <v/>
      </c>
      <c r="AB32" s="284" t="str">
        <f t="shared" si="8"/>
        <v/>
      </c>
      <c r="AC32" s="284" t="str">
        <f t="shared" si="9"/>
        <v/>
      </c>
      <c r="AD32" s="284" t="str">
        <f t="shared" si="10"/>
        <v/>
      </c>
      <c r="AE32" s="284" t="str">
        <f t="shared" si="11"/>
        <v/>
      </c>
      <c r="AF32" s="268"/>
      <c r="AG32" s="358"/>
      <c r="AH32" s="325"/>
      <c r="AI32" s="325"/>
      <c r="AJ32" s="280"/>
      <c r="AK32" s="410">
        <v>18</v>
      </c>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c r="BM32" s="285"/>
      <c r="BN32" s="285"/>
      <c r="BO32" s="285"/>
      <c r="BP32" s="285"/>
      <c r="BQ32" s="408" t="str">
        <f t="shared" si="12"/>
        <v/>
      </c>
      <c r="BR32" s="331"/>
      <c r="BS32" s="326"/>
      <c r="BT32" s="324"/>
    </row>
    <row r="33" spans="1:72" ht="13.5" customHeight="1" x14ac:dyDescent="0.5">
      <c r="A33" s="326"/>
      <c r="B33" s="322"/>
      <c r="C33" s="257" t="s">
        <v>333</v>
      </c>
      <c r="D33" s="288" t="e">
        <f>AVERAGE(I49:I78)</f>
        <v>#DIV/0!</v>
      </c>
      <c r="E33" s="257"/>
      <c r="F33" s="289"/>
      <c r="G33" s="257"/>
      <c r="H33" s="257"/>
      <c r="I33" s="257"/>
      <c r="J33" s="257"/>
      <c r="K33" s="257"/>
      <c r="L33" s="257"/>
      <c r="M33" s="257"/>
      <c r="N33" s="257"/>
      <c r="O33" s="323"/>
      <c r="P33" s="326"/>
      <c r="Q33" s="326"/>
      <c r="R33" s="322"/>
      <c r="S33" s="410">
        <v>19</v>
      </c>
      <c r="T33" s="284" t="str">
        <f t="shared" si="0"/>
        <v/>
      </c>
      <c r="U33" s="284" t="str">
        <f t="shared" si="1"/>
        <v/>
      </c>
      <c r="V33" s="284" t="str">
        <f t="shared" si="2"/>
        <v/>
      </c>
      <c r="W33" s="284" t="str">
        <f t="shared" si="3"/>
        <v/>
      </c>
      <c r="X33" s="284" t="str">
        <f t="shared" si="4"/>
        <v/>
      </c>
      <c r="Y33" s="284" t="str">
        <f t="shared" si="5"/>
        <v/>
      </c>
      <c r="Z33" s="284" t="str">
        <f t="shared" si="6"/>
        <v/>
      </c>
      <c r="AA33" s="284" t="str">
        <f t="shared" si="7"/>
        <v/>
      </c>
      <c r="AB33" s="284" t="str">
        <f t="shared" si="8"/>
        <v/>
      </c>
      <c r="AC33" s="284" t="str">
        <f t="shared" si="9"/>
        <v/>
      </c>
      <c r="AD33" s="284" t="str">
        <f t="shared" si="10"/>
        <v/>
      </c>
      <c r="AE33" s="284" t="str">
        <f t="shared" si="11"/>
        <v/>
      </c>
      <c r="AF33" s="268"/>
      <c r="AG33" s="358"/>
      <c r="AH33" s="325"/>
      <c r="AI33" s="325"/>
      <c r="AJ33" s="280"/>
      <c r="AK33" s="410">
        <v>19</v>
      </c>
      <c r="AL33" s="285"/>
      <c r="AM33" s="285"/>
      <c r="AN33" s="285"/>
      <c r="AO33" s="285"/>
      <c r="AP33" s="285"/>
      <c r="AQ33" s="285"/>
      <c r="AR33" s="285"/>
      <c r="AS33" s="285"/>
      <c r="AT33" s="285"/>
      <c r="AU33" s="285"/>
      <c r="AV33" s="285"/>
      <c r="AW33" s="285"/>
      <c r="AX33" s="285"/>
      <c r="AY33" s="285"/>
      <c r="AZ33" s="285"/>
      <c r="BA33" s="285"/>
      <c r="BB33" s="285"/>
      <c r="BC33" s="285"/>
      <c r="BD33" s="285"/>
      <c r="BE33" s="285"/>
      <c r="BF33" s="285"/>
      <c r="BG33" s="285"/>
      <c r="BH33" s="285"/>
      <c r="BI33" s="285"/>
      <c r="BJ33" s="285"/>
      <c r="BK33" s="285"/>
      <c r="BL33" s="285"/>
      <c r="BM33" s="285"/>
      <c r="BN33" s="285"/>
      <c r="BO33" s="285"/>
      <c r="BP33" s="285"/>
      <c r="BQ33" s="408" t="str">
        <f t="shared" si="12"/>
        <v/>
      </c>
      <c r="BR33" s="331"/>
      <c r="BS33" s="326"/>
      <c r="BT33" s="324"/>
    </row>
    <row r="34" spans="1:72" ht="13.5" customHeight="1" x14ac:dyDescent="0.5">
      <c r="A34" s="326"/>
      <c r="B34" s="322"/>
      <c r="C34" s="257" t="s">
        <v>391</v>
      </c>
      <c r="D34" s="290" t="e">
        <f>AVERAGE(K49:K78)</f>
        <v>#DIV/0!</v>
      </c>
      <c r="E34" s="257"/>
      <c r="F34" s="289"/>
      <c r="G34" s="257"/>
      <c r="H34" s="257"/>
      <c r="I34" s="257"/>
      <c r="J34" s="257"/>
      <c r="K34" s="257"/>
      <c r="L34" s="257"/>
      <c r="M34" s="257"/>
      <c r="N34" s="257"/>
      <c r="O34" s="323"/>
      <c r="P34" s="326"/>
      <c r="Q34" s="326"/>
      <c r="R34" s="322"/>
      <c r="S34" s="410">
        <v>20</v>
      </c>
      <c r="T34" s="284" t="str">
        <f t="shared" si="0"/>
        <v/>
      </c>
      <c r="U34" s="284" t="str">
        <f t="shared" si="1"/>
        <v/>
      </c>
      <c r="V34" s="284" t="str">
        <f t="shared" si="2"/>
        <v/>
      </c>
      <c r="W34" s="284" t="str">
        <f t="shared" si="3"/>
        <v/>
      </c>
      <c r="X34" s="284" t="str">
        <f t="shared" si="4"/>
        <v/>
      </c>
      <c r="Y34" s="284" t="str">
        <f t="shared" si="5"/>
        <v/>
      </c>
      <c r="Z34" s="284" t="str">
        <f t="shared" si="6"/>
        <v/>
      </c>
      <c r="AA34" s="284" t="str">
        <f t="shared" si="7"/>
        <v/>
      </c>
      <c r="AB34" s="284" t="str">
        <f t="shared" si="8"/>
        <v/>
      </c>
      <c r="AC34" s="284" t="str">
        <f t="shared" si="9"/>
        <v/>
      </c>
      <c r="AD34" s="284" t="str">
        <f t="shared" si="10"/>
        <v/>
      </c>
      <c r="AE34" s="284" t="str">
        <f t="shared" si="11"/>
        <v/>
      </c>
      <c r="AF34" s="268"/>
      <c r="AG34" s="358"/>
      <c r="AH34" s="325"/>
      <c r="AI34" s="325"/>
      <c r="AJ34" s="280"/>
      <c r="AK34" s="410">
        <v>20</v>
      </c>
      <c r="AL34" s="285"/>
      <c r="AM34" s="285"/>
      <c r="AN34" s="285"/>
      <c r="AO34" s="285"/>
      <c r="AP34" s="285"/>
      <c r="AQ34" s="285"/>
      <c r="AR34" s="285"/>
      <c r="AS34" s="285"/>
      <c r="AT34" s="285"/>
      <c r="AU34" s="285"/>
      <c r="AV34" s="285"/>
      <c r="AW34" s="285"/>
      <c r="AX34" s="285"/>
      <c r="AY34" s="285"/>
      <c r="AZ34" s="285"/>
      <c r="BA34" s="285"/>
      <c r="BB34" s="285"/>
      <c r="BC34" s="285"/>
      <c r="BD34" s="285"/>
      <c r="BE34" s="285"/>
      <c r="BF34" s="285"/>
      <c r="BG34" s="285"/>
      <c r="BH34" s="285"/>
      <c r="BI34" s="285"/>
      <c r="BJ34" s="285"/>
      <c r="BK34" s="285"/>
      <c r="BL34" s="285"/>
      <c r="BM34" s="285"/>
      <c r="BN34" s="285"/>
      <c r="BO34" s="285"/>
      <c r="BP34" s="285"/>
      <c r="BQ34" s="408" t="str">
        <f t="shared" si="12"/>
        <v/>
      </c>
      <c r="BR34" s="331"/>
      <c r="BS34" s="326"/>
      <c r="BT34" s="324"/>
    </row>
    <row r="35" spans="1:72" ht="13.5" customHeight="1" x14ac:dyDescent="0.5">
      <c r="A35" s="326"/>
      <c r="B35" s="322"/>
      <c r="C35" s="257" t="s">
        <v>392</v>
      </c>
      <c r="D35" s="290">
        <f>AVERAGE(L49:L78)</f>
        <v>1</v>
      </c>
      <c r="E35" s="257"/>
      <c r="F35" s="289"/>
      <c r="G35" s="257"/>
      <c r="H35" s="257"/>
      <c r="I35" s="257"/>
      <c r="J35" s="257"/>
      <c r="K35" s="257"/>
      <c r="L35" s="257"/>
      <c r="M35" s="257"/>
      <c r="N35" s="257"/>
      <c r="O35" s="323"/>
      <c r="P35" s="326"/>
      <c r="Q35" s="326"/>
      <c r="R35" s="322"/>
      <c r="S35" s="410">
        <v>21</v>
      </c>
      <c r="T35" s="284" t="str">
        <f t="shared" si="0"/>
        <v/>
      </c>
      <c r="U35" s="284" t="str">
        <f t="shared" si="1"/>
        <v/>
      </c>
      <c r="V35" s="284" t="str">
        <f t="shared" si="2"/>
        <v/>
      </c>
      <c r="W35" s="284" t="str">
        <f t="shared" si="3"/>
        <v/>
      </c>
      <c r="X35" s="284" t="str">
        <f t="shared" si="4"/>
        <v/>
      </c>
      <c r="Y35" s="284" t="str">
        <f t="shared" si="5"/>
        <v/>
      </c>
      <c r="Z35" s="284" t="str">
        <f t="shared" si="6"/>
        <v/>
      </c>
      <c r="AA35" s="284" t="str">
        <f t="shared" si="7"/>
        <v/>
      </c>
      <c r="AB35" s="284" t="str">
        <f t="shared" si="8"/>
        <v/>
      </c>
      <c r="AC35" s="284" t="str">
        <f t="shared" si="9"/>
        <v/>
      </c>
      <c r="AD35" s="284" t="str">
        <f t="shared" si="10"/>
        <v/>
      </c>
      <c r="AE35" s="284" t="str">
        <f t="shared" si="11"/>
        <v/>
      </c>
      <c r="AF35" s="268"/>
      <c r="AG35" s="358"/>
      <c r="AH35" s="325"/>
      <c r="AI35" s="325"/>
      <c r="AJ35" s="280"/>
      <c r="AK35" s="410">
        <v>21</v>
      </c>
      <c r="AL35" s="285"/>
      <c r="AM35" s="285"/>
      <c r="AN35" s="285"/>
      <c r="AO35" s="285"/>
      <c r="AP35" s="285"/>
      <c r="AQ35" s="285"/>
      <c r="AR35" s="285"/>
      <c r="AS35" s="285"/>
      <c r="AT35" s="285"/>
      <c r="AU35" s="285"/>
      <c r="AV35" s="285"/>
      <c r="AW35" s="285"/>
      <c r="AX35" s="285"/>
      <c r="AY35" s="285"/>
      <c r="AZ35" s="285"/>
      <c r="BA35" s="285"/>
      <c r="BB35" s="285"/>
      <c r="BC35" s="285"/>
      <c r="BD35" s="285"/>
      <c r="BE35" s="285"/>
      <c r="BF35" s="285"/>
      <c r="BG35" s="285"/>
      <c r="BH35" s="285"/>
      <c r="BI35" s="285"/>
      <c r="BJ35" s="285"/>
      <c r="BK35" s="285"/>
      <c r="BL35" s="285"/>
      <c r="BM35" s="285"/>
      <c r="BN35" s="285"/>
      <c r="BO35" s="285"/>
      <c r="BP35" s="285"/>
      <c r="BQ35" s="408" t="str">
        <f t="shared" si="12"/>
        <v/>
      </c>
      <c r="BR35" s="331"/>
      <c r="BS35" s="326"/>
      <c r="BT35" s="324"/>
    </row>
    <row r="36" spans="1:72" ht="13.5" customHeight="1" x14ac:dyDescent="0.5">
      <c r="A36" s="326"/>
      <c r="B36" s="322"/>
      <c r="C36" s="257" t="s">
        <v>393</v>
      </c>
      <c r="D36" s="288">
        <f>AVERAGE(M49:M78)</f>
        <v>1</v>
      </c>
      <c r="E36" s="257"/>
      <c r="F36" s="289"/>
      <c r="G36" s="257"/>
      <c r="H36" s="257"/>
      <c r="I36" s="257"/>
      <c r="J36" s="257"/>
      <c r="K36" s="257"/>
      <c r="L36" s="257"/>
      <c r="M36" s="257"/>
      <c r="N36" s="257"/>
      <c r="O36" s="323"/>
      <c r="P36" s="326"/>
      <c r="Q36" s="326"/>
      <c r="R36" s="322"/>
      <c r="S36" s="410">
        <v>22</v>
      </c>
      <c r="T36" s="284" t="str">
        <f t="shared" si="0"/>
        <v/>
      </c>
      <c r="U36" s="284" t="str">
        <f t="shared" si="1"/>
        <v/>
      </c>
      <c r="V36" s="284" t="str">
        <f t="shared" si="2"/>
        <v/>
      </c>
      <c r="W36" s="284" t="str">
        <f t="shared" si="3"/>
        <v/>
      </c>
      <c r="X36" s="284" t="str">
        <f t="shared" si="4"/>
        <v/>
      </c>
      <c r="Y36" s="284" t="str">
        <f t="shared" si="5"/>
        <v/>
      </c>
      <c r="Z36" s="284" t="str">
        <f t="shared" si="6"/>
        <v/>
      </c>
      <c r="AA36" s="284" t="str">
        <f t="shared" si="7"/>
        <v/>
      </c>
      <c r="AB36" s="284" t="str">
        <f t="shared" si="8"/>
        <v/>
      </c>
      <c r="AC36" s="284" t="str">
        <f t="shared" si="9"/>
        <v/>
      </c>
      <c r="AD36" s="284" t="str">
        <f t="shared" si="10"/>
        <v/>
      </c>
      <c r="AE36" s="284" t="str">
        <f t="shared" si="11"/>
        <v/>
      </c>
      <c r="AF36" s="268"/>
      <c r="AG36" s="358"/>
      <c r="AH36" s="325"/>
      <c r="AI36" s="325"/>
      <c r="AJ36" s="280"/>
      <c r="AK36" s="410">
        <v>22</v>
      </c>
      <c r="AL36" s="285"/>
      <c r="AM36" s="285"/>
      <c r="AN36" s="285"/>
      <c r="AO36" s="285"/>
      <c r="AP36" s="285"/>
      <c r="AQ36" s="285"/>
      <c r="AR36" s="285"/>
      <c r="AS36" s="285"/>
      <c r="AT36" s="285"/>
      <c r="AU36" s="285"/>
      <c r="AV36" s="285"/>
      <c r="AW36" s="285"/>
      <c r="AX36" s="285"/>
      <c r="AY36" s="285"/>
      <c r="AZ36" s="285"/>
      <c r="BA36" s="285"/>
      <c r="BB36" s="285"/>
      <c r="BC36" s="285"/>
      <c r="BD36" s="285"/>
      <c r="BE36" s="285"/>
      <c r="BF36" s="285"/>
      <c r="BG36" s="285"/>
      <c r="BH36" s="285"/>
      <c r="BI36" s="285"/>
      <c r="BJ36" s="285"/>
      <c r="BK36" s="285"/>
      <c r="BL36" s="285"/>
      <c r="BM36" s="285"/>
      <c r="BN36" s="285"/>
      <c r="BO36" s="285"/>
      <c r="BP36" s="285"/>
      <c r="BQ36" s="408" t="str">
        <f t="shared" si="12"/>
        <v/>
      </c>
      <c r="BR36" s="331"/>
      <c r="BS36" s="326"/>
      <c r="BT36" s="324"/>
    </row>
    <row r="37" spans="1:72" ht="13.5" customHeight="1" x14ac:dyDescent="0.5">
      <c r="A37" s="326"/>
      <c r="B37" s="322"/>
      <c r="C37" s="257"/>
      <c r="D37" s="257"/>
      <c r="E37" s="257"/>
      <c r="F37" s="257"/>
      <c r="G37" s="257"/>
      <c r="H37" s="257"/>
      <c r="I37" s="257"/>
      <c r="J37" s="257"/>
      <c r="K37" s="257"/>
      <c r="L37" s="257"/>
      <c r="M37" s="257"/>
      <c r="N37" s="257"/>
      <c r="O37" s="323"/>
      <c r="P37" s="326"/>
      <c r="Q37" s="326"/>
      <c r="R37" s="322"/>
      <c r="S37" s="410">
        <v>23</v>
      </c>
      <c r="T37" s="284" t="str">
        <f t="shared" si="0"/>
        <v/>
      </c>
      <c r="U37" s="284" t="str">
        <f t="shared" si="1"/>
        <v/>
      </c>
      <c r="V37" s="284" t="str">
        <f t="shared" si="2"/>
        <v/>
      </c>
      <c r="W37" s="284" t="str">
        <f t="shared" si="3"/>
        <v/>
      </c>
      <c r="X37" s="284" t="str">
        <f t="shared" si="4"/>
        <v/>
      </c>
      <c r="Y37" s="284" t="str">
        <f t="shared" si="5"/>
        <v/>
      </c>
      <c r="Z37" s="284" t="str">
        <f t="shared" si="6"/>
        <v/>
      </c>
      <c r="AA37" s="284" t="str">
        <f t="shared" si="7"/>
        <v/>
      </c>
      <c r="AB37" s="284" t="str">
        <f t="shared" si="8"/>
        <v/>
      </c>
      <c r="AC37" s="284" t="str">
        <f t="shared" si="9"/>
        <v/>
      </c>
      <c r="AD37" s="284" t="str">
        <f t="shared" si="10"/>
        <v/>
      </c>
      <c r="AE37" s="284" t="str">
        <f t="shared" si="11"/>
        <v/>
      </c>
      <c r="AF37" s="268"/>
      <c r="AG37" s="358"/>
      <c r="AH37" s="325"/>
      <c r="AI37" s="325"/>
      <c r="AJ37" s="280"/>
      <c r="AK37" s="410">
        <v>23</v>
      </c>
      <c r="AL37" s="285"/>
      <c r="AM37" s="285"/>
      <c r="AN37" s="285"/>
      <c r="AO37" s="285"/>
      <c r="AP37" s="285"/>
      <c r="AQ37" s="285"/>
      <c r="AR37" s="285"/>
      <c r="AS37" s="285"/>
      <c r="AT37" s="285"/>
      <c r="AU37" s="285"/>
      <c r="AV37" s="285"/>
      <c r="AW37" s="285"/>
      <c r="AX37" s="285"/>
      <c r="AY37" s="285"/>
      <c r="AZ37" s="285"/>
      <c r="BA37" s="285"/>
      <c r="BB37" s="285"/>
      <c r="BC37" s="285"/>
      <c r="BD37" s="285"/>
      <c r="BE37" s="285"/>
      <c r="BF37" s="285"/>
      <c r="BG37" s="285"/>
      <c r="BH37" s="285"/>
      <c r="BI37" s="285"/>
      <c r="BJ37" s="285"/>
      <c r="BK37" s="285"/>
      <c r="BL37" s="285"/>
      <c r="BM37" s="285"/>
      <c r="BN37" s="285"/>
      <c r="BO37" s="285"/>
      <c r="BP37" s="285"/>
      <c r="BQ37" s="408" t="str">
        <f t="shared" si="12"/>
        <v/>
      </c>
      <c r="BR37" s="331"/>
      <c r="BS37" s="326"/>
      <c r="BT37" s="324"/>
    </row>
    <row r="38" spans="1:72" ht="13.5" customHeight="1" x14ac:dyDescent="0.5">
      <c r="A38" s="326"/>
      <c r="B38" s="322"/>
      <c r="C38" s="257" t="s">
        <v>334</v>
      </c>
      <c r="D38" s="291" t="e">
        <f>AVERAGE(N49:N78)</f>
        <v>#DIV/0!</v>
      </c>
      <c r="E38" s="257" t="s">
        <v>327</v>
      </c>
      <c r="F38" s="257"/>
      <c r="G38" s="257"/>
      <c r="H38" s="257"/>
      <c r="I38" s="257"/>
      <c r="J38" s="257"/>
      <c r="K38" s="257"/>
      <c r="L38" s="257"/>
      <c r="M38" s="257"/>
      <c r="N38" s="257"/>
      <c r="O38" s="323"/>
      <c r="P38" s="326"/>
      <c r="Q38" s="326"/>
      <c r="R38" s="322"/>
      <c r="S38" s="411">
        <v>24</v>
      </c>
      <c r="T38" s="293" t="str">
        <f t="shared" si="0"/>
        <v/>
      </c>
      <c r="U38" s="293" t="str">
        <f t="shared" si="1"/>
        <v/>
      </c>
      <c r="V38" s="293" t="str">
        <f t="shared" si="2"/>
        <v/>
      </c>
      <c r="W38" s="293" t="str">
        <f t="shared" si="3"/>
        <v/>
      </c>
      <c r="X38" s="293" t="str">
        <f t="shared" si="4"/>
        <v/>
      </c>
      <c r="Y38" s="293" t="str">
        <f t="shared" si="5"/>
        <v/>
      </c>
      <c r="Z38" s="293" t="str">
        <f t="shared" si="6"/>
        <v/>
      </c>
      <c r="AA38" s="293" t="str">
        <f t="shared" si="7"/>
        <v/>
      </c>
      <c r="AB38" s="293" t="str">
        <f t="shared" si="8"/>
        <v/>
      </c>
      <c r="AC38" s="293" t="str">
        <f t="shared" si="9"/>
        <v/>
      </c>
      <c r="AD38" s="293" t="str">
        <f t="shared" si="10"/>
        <v/>
      </c>
      <c r="AE38" s="293" t="str">
        <f t="shared" si="11"/>
        <v/>
      </c>
      <c r="AF38" s="268"/>
      <c r="AG38" s="358"/>
      <c r="AH38" s="325"/>
      <c r="AI38" s="325"/>
      <c r="AJ38" s="280"/>
      <c r="AK38" s="425">
        <v>24</v>
      </c>
      <c r="AL38" s="426"/>
      <c r="AM38" s="426"/>
      <c r="AN38" s="426"/>
      <c r="AO38" s="426"/>
      <c r="AP38" s="426"/>
      <c r="AQ38" s="426"/>
      <c r="AR38" s="426"/>
      <c r="AS38" s="426"/>
      <c r="AT38" s="426"/>
      <c r="AU38" s="426"/>
      <c r="AV38" s="426"/>
      <c r="AW38" s="426"/>
      <c r="AX38" s="426"/>
      <c r="AY38" s="426"/>
      <c r="AZ38" s="426"/>
      <c r="BA38" s="426"/>
      <c r="BB38" s="426"/>
      <c r="BC38" s="426"/>
      <c r="BD38" s="426"/>
      <c r="BE38" s="426"/>
      <c r="BF38" s="426"/>
      <c r="BG38" s="426"/>
      <c r="BH38" s="426"/>
      <c r="BI38" s="426"/>
      <c r="BJ38" s="426"/>
      <c r="BK38" s="426"/>
      <c r="BL38" s="426"/>
      <c r="BM38" s="426"/>
      <c r="BN38" s="426"/>
      <c r="BO38" s="426"/>
      <c r="BP38" s="426"/>
      <c r="BQ38" s="459" t="str">
        <f t="shared" si="12"/>
        <v/>
      </c>
      <c r="BR38" s="331"/>
      <c r="BS38" s="326"/>
      <c r="BT38" s="324"/>
    </row>
    <row r="39" spans="1:72" ht="13.5" customHeight="1" x14ac:dyDescent="0.5">
      <c r="A39" s="326"/>
      <c r="B39" s="322"/>
      <c r="C39" s="257" t="s">
        <v>335</v>
      </c>
      <c r="D39" s="290" t="e">
        <f>D38/(8.76*D19*D20)</f>
        <v>#DIV/0!</v>
      </c>
      <c r="E39" s="257"/>
      <c r="F39" s="289"/>
      <c r="G39" s="292"/>
      <c r="H39" s="292"/>
      <c r="I39" s="292"/>
      <c r="J39" s="292"/>
      <c r="K39" s="292"/>
      <c r="L39" s="292"/>
      <c r="M39" s="292"/>
      <c r="N39" s="292"/>
      <c r="O39" s="323"/>
      <c r="P39" s="326"/>
      <c r="Q39" s="326"/>
      <c r="R39" s="322"/>
      <c r="S39" s="274"/>
      <c r="T39" s="267"/>
      <c r="U39" s="267"/>
      <c r="V39" s="267"/>
      <c r="W39" s="267"/>
      <c r="X39" s="267"/>
      <c r="Y39" s="267"/>
      <c r="Z39" s="267"/>
      <c r="AA39" s="267"/>
      <c r="AB39" s="267"/>
      <c r="AC39" s="267"/>
      <c r="AD39" s="267"/>
      <c r="AE39" s="267"/>
      <c r="AF39" s="268"/>
      <c r="AG39" s="358"/>
      <c r="AH39" s="325"/>
      <c r="AI39" s="325"/>
      <c r="AJ39" s="280"/>
      <c r="AK39" s="274"/>
      <c r="AL39" s="267"/>
      <c r="AM39" s="267"/>
      <c r="AN39" s="267"/>
      <c r="AO39" s="267"/>
      <c r="AP39" s="267"/>
      <c r="AQ39" s="267"/>
      <c r="AR39" s="267"/>
      <c r="AS39" s="267"/>
      <c r="AT39" s="267"/>
      <c r="AU39" s="267"/>
      <c r="AV39" s="267"/>
      <c r="AW39" s="267"/>
      <c r="AX39" s="267"/>
      <c r="AY39" s="267"/>
      <c r="AZ39" s="267"/>
      <c r="BA39" s="267"/>
      <c r="BB39" s="267"/>
      <c r="BC39" s="267"/>
      <c r="BD39" s="267"/>
      <c r="BE39" s="267"/>
      <c r="BF39" s="267"/>
      <c r="BG39" s="267"/>
      <c r="BH39" s="267"/>
      <c r="BI39" s="267"/>
      <c r="BJ39" s="267"/>
      <c r="BK39" s="267"/>
      <c r="BL39" s="267"/>
      <c r="BM39" s="267"/>
      <c r="BN39" s="267"/>
      <c r="BO39" s="267"/>
      <c r="BP39" s="267"/>
      <c r="BQ39" s="267"/>
      <c r="BR39" s="331"/>
      <c r="BS39" s="326"/>
      <c r="BT39" s="324"/>
    </row>
    <row r="40" spans="1:72" ht="13.5" customHeight="1" thickBot="1" x14ac:dyDescent="0.55000000000000004">
      <c r="A40" s="326"/>
      <c r="B40" s="322"/>
      <c r="C40" s="257"/>
      <c r="D40" s="257"/>
      <c r="E40" s="257"/>
      <c r="F40" s="257"/>
      <c r="G40" s="257"/>
      <c r="H40" s="257"/>
      <c r="I40" s="257"/>
      <c r="J40" s="257"/>
      <c r="K40" s="257"/>
      <c r="L40" s="257"/>
      <c r="M40" s="257"/>
      <c r="N40" s="257"/>
      <c r="O40" s="323"/>
      <c r="P40" s="326"/>
      <c r="Q40" s="326"/>
      <c r="R40" s="332"/>
      <c r="S40" s="378"/>
      <c r="T40" s="350"/>
      <c r="U40" s="350"/>
      <c r="V40" s="350"/>
      <c r="W40" s="350"/>
      <c r="X40" s="350"/>
      <c r="Y40" s="350"/>
      <c r="Z40" s="350"/>
      <c r="AA40" s="350"/>
      <c r="AB40" s="350"/>
      <c r="AC40" s="350"/>
      <c r="AD40" s="350"/>
      <c r="AE40" s="350"/>
      <c r="AF40" s="351"/>
      <c r="AG40" s="358"/>
      <c r="AH40" s="325"/>
      <c r="AI40" s="325"/>
      <c r="AJ40" s="296"/>
      <c r="AK40" s="394"/>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8"/>
      <c r="BS40" s="326"/>
      <c r="BT40" s="324"/>
    </row>
    <row r="41" spans="1:72" ht="13.5" customHeight="1" x14ac:dyDescent="0.5">
      <c r="A41" s="326"/>
      <c r="B41" s="322"/>
      <c r="C41" s="257" t="s">
        <v>336</v>
      </c>
      <c r="D41" s="327"/>
      <c r="E41" s="257" t="s">
        <v>337</v>
      </c>
      <c r="F41" s="257"/>
      <c r="G41" s="257"/>
      <c r="H41" s="257"/>
      <c r="I41" s="257"/>
      <c r="J41" s="257"/>
      <c r="K41" s="257"/>
      <c r="L41" s="257"/>
      <c r="M41" s="257"/>
      <c r="N41" s="257"/>
      <c r="O41" s="323"/>
      <c r="P41" s="326"/>
      <c r="Q41" s="326"/>
      <c r="R41" s="326"/>
      <c r="S41" s="362"/>
      <c r="T41" s="352"/>
      <c r="U41" s="352"/>
      <c r="V41" s="352"/>
      <c r="W41" s="352"/>
      <c r="X41" s="352"/>
      <c r="Y41" s="352"/>
      <c r="Z41" s="352"/>
      <c r="AA41" s="352"/>
      <c r="AB41" s="352"/>
      <c r="AC41" s="352"/>
      <c r="AD41" s="352"/>
      <c r="AE41" s="352"/>
      <c r="AF41" s="352"/>
      <c r="AG41" s="325"/>
      <c r="AH41" s="325"/>
      <c r="AI41" s="325"/>
      <c r="AJ41" s="280"/>
      <c r="AK41" s="300"/>
      <c r="AL41" s="267"/>
      <c r="AM41" s="267"/>
      <c r="AN41" s="267"/>
      <c r="AO41" s="267"/>
      <c r="AP41" s="267"/>
      <c r="AQ41" s="267"/>
      <c r="AR41" s="267"/>
      <c r="AS41" s="267"/>
      <c r="AT41" s="267"/>
      <c r="AU41" s="267"/>
      <c r="AV41" s="267"/>
      <c r="AW41" s="267"/>
      <c r="AX41" s="267"/>
      <c r="AY41" s="267"/>
      <c r="AZ41" s="267"/>
      <c r="BA41" s="267"/>
      <c r="BB41" s="267"/>
      <c r="BC41" s="267"/>
      <c r="BD41" s="267"/>
      <c r="BE41" s="267"/>
      <c r="BF41" s="267"/>
      <c r="BG41" s="267"/>
      <c r="BH41" s="267"/>
      <c r="BI41" s="267"/>
      <c r="BJ41" s="267"/>
      <c r="BK41" s="267"/>
      <c r="BL41" s="267"/>
      <c r="BM41" s="267"/>
      <c r="BN41" s="267"/>
      <c r="BO41" s="267"/>
      <c r="BP41" s="267"/>
      <c r="BQ41" s="267"/>
      <c r="BR41" s="331"/>
      <c r="BS41" s="326"/>
      <c r="BT41" s="324"/>
    </row>
    <row r="42" spans="1:72" ht="13.5" customHeight="1" x14ac:dyDescent="0.5">
      <c r="A42" s="326"/>
      <c r="B42" s="322"/>
      <c r="C42" s="257" t="s">
        <v>338</v>
      </c>
      <c r="D42" s="335"/>
      <c r="E42" s="257"/>
      <c r="F42" s="257"/>
      <c r="G42" s="257"/>
      <c r="H42" s="257"/>
      <c r="I42" s="257"/>
      <c r="J42" s="257"/>
      <c r="K42" s="257"/>
      <c r="L42" s="257"/>
      <c r="M42" s="257"/>
      <c r="N42" s="257"/>
      <c r="O42" s="323"/>
      <c r="P42" s="326"/>
      <c r="Q42" s="326"/>
      <c r="R42" s="324"/>
      <c r="S42" s="379"/>
      <c r="T42" s="354"/>
      <c r="U42" s="354"/>
      <c r="V42" s="354"/>
      <c r="W42" s="354"/>
      <c r="X42" s="354"/>
      <c r="Y42" s="354"/>
      <c r="Z42" s="354"/>
      <c r="AA42" s="354"/>
      <c r="AB42" s="354"/>
      <c r="AC42" s="354"/>
      <c r="AD42" s="354"/>
      <c r="AE42" s="354"/>
      <c r="AF42" s="354"/>
      <c r="AG42" s="325"/>
      <c r="AH42" s="325"/>
      <c r="AI42" s="325"/>
      <c r="AJ42" s="280"/>
      <c r="AK42" s="300"/>
      <c r="AL42" s="267"/>
      <c r="AM42" s="267"/>
      <c r="AN42" s="267"/>
      <c r="AO42" s="267"/>
      <c r="AP42" s="267"/>
      <c r="AQ42" s="267"/>
      <c r="AR42" s="267"/>
      <c r="AS42" s="267"/>
      <c r="AT42" s="267"/>
      <c r="AU42" s="267"/>
      <c r="AV42" s="267"/>
      <c r="AW42" s="267"/>
      <c r="AX42" s="267"/>
      <c r="AY42" s="267"/>
      <c r="AZ42" s="267"/>
      <c r="BA42" s="267"/>
      <c r="BB42" s="267"/>
      <c r="BC42" s="267"/>
      <c r="BD42" s="267"/>
      <c r="BE42" s="267"/>
      <c r="BF42" s="267"/>
      <c r="BG42" s="267"/>
      <c r="BH42" s="267"/>
      <c r="BI42" s="267"/>
      <c r="BJ42" s="267"/>
      <c r="BK42" s="267"/>
      <c r="BL42" s="267"/>
      <c r="BM42" s="267"/>
      <c r="BN42" s="267"/>
      <c r="BO42" s="267"/>
      <c r="BP42" s="267"/>
      <c r="BQ42" s="267"/>
      <c r="BR42" s="331"/>
      <c r="BS42" s="326"/>
      <c r="BT42" s="324"/>
    </row>
    <row r="43" spans="1:72" ht="5.25" customHeight="1" thickBot="1" x14ac:dyDescent="0.55000000000000004">
      <c r="A43" s="326"/>
      <c r="B43" s="322"/>
      <c r="C43" s="257"/>
      <c r="D43" s="257"/>
      <c r="E43" s="257"/>
      <c r="F43" s="257"/>
      <c r="G43" s="257"/>
      <c r="H43" s="257"/>
      <c r="I43" s="257"/>
      <c r="J43" s="257"/>
      <c r="K43" s="257"/>
      <c r="L43" s="257"/>
      <c r="M43" s="257"/>
      <c r="N43" s="257"/>
      <c r="O43" s="323"/>
      <c r="P43" s="326"/>
      <c r="Q43" s="326"/>
      <c r="R43" s="355"/>
      <c r="S43" s="353"/>
      <c r="T43" s="356"/>
      <c r="U43" s="356"/>
      <c r="V43" s="356"/>
      <c r="W43" s="356"/>
      <c r="X43" s="356"/>
      <c r="Y43" s="356"/>
      <c r="Z43" s="356"/>
      <c r="AA43" s="356"/>
      <c r="AB43" s="356"/>
      <c r="AC43" s="356"/>
      <c r="AD43" s="356"/>
      <c r="AE43" s="356"/>
      <c r="AF43" s="356"/>
      <c r="AG43" s="325"/>
      <c r="AH43" s="325"/>
      <c r="AI43" s="325"/>
      <c r="AJ43" s="272"/>
      <c r="AK43" s="266"/>
      <c r="AL43" s="266"/>
      <c r="AM43" s="266"/>
      <c r="AN43" s="266"/>
      <c r="AO43" s="266"/>
      <c r="AP43" s="266"/>
      <c r="AQ43" s="266"/>
      <c r="AR43" s="266"/>
      <c r="AS43" s="266"/>
      <c r="AT43" s="266"/>
      <c r="AU43" s="266"/>
      <c r="AV43" s="266"/>
      <c r="AW43" s="266"/>
      <c r="AX43" s="266"/>
      <c r="AY43" s="266"/>
      <c r="AZ43" s="274"/>
      <c r="BA43" s="267"/>
      <c r="BB43" s="267"/>
      <c r="BC43" s="267"/>
      <c r="BD43" s="267"/>
      <c r="BE43" s="267"/>
      <c r="BF43" s="267"/>
      <c r="BG43" s="267"/>
      <c r="BH43" s="267"/>
      <c r="BI43" s="267"/>
      <c r="BJ43" s="267"/>
      <c r="BK43" s="267"/>
      <c r="BL43" s="267"/>
      <c r="BM43" s="267"/>
      <c r="BN43" s="267"/>
      <c r="BO43" s="267"/>
      <c r="BP43" s="267"/>
      <c r="BQ43" s="267"/>
      <c r="BR43" s="331"/>
      <c r="BS43" s="326"/>
      <c r="BT43" s="324"/>
    </row>
    <row r="44" spans="1:72" ht="13.5" customHeight="1" x14ac:dyDescent="0.5">
      <c r="A44" s="326"/>
      <c r="B44" s="322"/>
      <c r="C44" s="257"/>
      <c r="D44" s="257"/>
      <c r="E44" s="257"/>
      <c r="F44" s="257"/>
      <c r="G44" s="257"/>
      <c r="H44" s="257"/>
      <c r="I44" s="257"/>
      <c r="J44" s="257"/>
      <c r="K44" s="257"/>
      <c r="L44" s="257"/>
      <c r="M44" s="257"/>
      <c r="N44" s="257"/>
      <c r="O44" s="323"/>
      <c r="P44" s="326"/>
      <c r="Q44" s="326"/>
      <c r="R44" s="466" t="str">
        <f>'Part I-Instuctions'!B3</f>
        <v>Duke OSW ARFI Submission Uptake Form_UPDATED 04.17.2025</v>
      </c>
      <c r="S44" s="380"/>
      <c r="T44" s="364"/>
      <c r="U44" s="364"/>
      <c r="V44" s="364"/>
      <c r="W44" s="364"/>
      <c r="X44" s="364"/>
      <c r="Y44" s="364"/>
      <c r="Z44" s="328"/>
      <c r="AA44" s="328"/>
      <c r="AB44" s="328"/>
      <c r="AC44" s="328"/>
      <c r="AD44" s="328"/>
      <c r="AE44" s="328"/>
      <c r="AF44" s="365"/>
      <c r="AG44" s="325"/>
      <c r="AH44" s="325"/>
      <c r="AI44" s="325"/>
      <c r="AJ44" s="280" t="s">
        <v>396</v>
      </c>
      <c r="AK44" s="274"/>
      <c r="AL44" s="267"/>
      <c r="AM44" s="267"/>
      <c r="AN44" s="267"/>
      <c r="AO44" s="267"/>
      <c r="AP44" s="267"/>
      <c r="AQ44" s="267"/>
      <c r="AR44" s="267"/>
      <c r="AS44" s="267"/>
      <c r="AT44" s="267"/>
      <c r="AU44" s="267"/>
      <c r="AV44" s="267"/>
      <c r="AW44" s="267"/>
      <c r="AX44" s="267"/>
      <c r="AY44" s="267"/>
      <c r="AZ44" s="267"/>
      <c r="BA44" s="267"/>
      <c r="BB44" s="267"/>
      <c r="BC44" s="267"/>
      <c r="BD44" s="267"/>
      <c r="BE44" s="267"/>
      <c r="BF44" s="267"/>
      <c r="BG44" s="267"/>
      <c r="BH44" s="267"/>
      <c r="BI44" s="267"/>
      <c r="BJ44" s="267"/>
      <c r="BK44" s="267"/>
      <c r="BL44" s="267"/>
      <c r="BM44" s="267"/>
      <c r="BN44" s="267"/>
      <c r="BO44" s="267"/>
      <c r="BP44" s="267"/>
      <c r="BQ44" s="267"/>
      <c r="BR44" s="331"/>
      <c r="BS44" s="326"/>
      <c r="BT44" s="324"/>
    </row>
    <row r="45" spans="1:72" ht="13.5" customHeight="1" x14ac:dyDescent="0.55000000000000004">
      <c r="A45" s="326"/>
      <c r="B45" s="322"/>
      <c r="C45" s="299" t="s">
        <v>339</v>
      </c>
      <c r="D45" s="300" t="s">
        <v>340</v>
      </c>
      <c r="E45" s="300" t="s">
        <v>341</v>
      </c>
      <c r="F45" s="300" t="s">
        <v>342</v>
      </c>
      <c r="G45" s="300" t="s">
        <v>343</v>
      </c>
      <c r="H45" s="300" t="s">
        <v>344</v>
      </c>
      <c r="I45" s="300" t="s">
        <v>345</v>
      </c>
      <c r="J45" s="300" t="s">
        <v>346</v>
      </c>
      <c r="K45" s="300" t="s">
        <v>347</v>
      </c>
      <c r="L45" s="300" t="s">
        <v>348</v>
      </c>
      <c r="M45" s="300" t="s">
        <v>349</v>
      </c>
      <c r="N45" s="300" t="s">
        <v>350</v>
      </c>
      <c r="O45" s="323"/>
      <c r="P45" s="326"/>
      <c r="Q45" s="326"/>
      <c r="R45" s="551" t="s">
        <v>361</v>
      </c>
      <c r="S45" s="615"/>
      <c r="T45" s="615"/>
      <c r="U45" s="615"/>
      <c r="V45" s="615"/>
      <c r="W45" s="615"/>
      <c r="X45" s="615"/>
      <c r="Y45" s="615"/>
      <c r="Z45" s="615"/>
      <c r="AA45" s="615"/>
      <c r="AB45" s="615"/>
      <c r="AC45" s="615"/>
      <c r="AD45" s="615"/>
      <c r="AE45" s="615"/>
      <c r="AF45" s="616"/>
      <c r="AG45" s="325"/>
      <c r="AH45" s="325"/>
      <c r="AI45" s="325"/>
      <c r="AJ45" s="280"/>
      <c r="AK45" s="274"/>
      <c r="AL45" s="267"/>
      <c r="AM45" s="267"/>
      <c r="AN45" s="267"/>
      <c r="AO45" s="267"/>
      <c r="AP45" s="267"/>
      <c r="AQ45" s="267"/>
      <c r="AR45" s="267"/>
      <c r="AS45" s="267"/>
      <c r="AT45" s="267"/>
      <c r="AU45" s="267"/>
      <c r="AV45" s="267"/>
      <c r="AW45" s="267"/>
      <c r="AX45" s="267"/>
      <c r="AY45" s="267"/>
      <c r="AZ45" s="267"/>
      <c r="BA45" s="267"/>
      <c r="BB45" s="267"/>
      <c r="BC45" s="267"/>
      <c r="BD45" s="267"/>
      <c r="BE45" s="267"/>
      <c r="BF45" s="267"/>
      <c r="BG45" s="267"/>
      <c r="BH45" s="267"/>
      <c r="BI45" s="267"/>
      <c r="BJ45" s="267"/>
      <c r="BK45" s="267"/>
      <c r="BL45" s="267"/>
      <c r="BM45" s="267"/>
      <c r="BN45" s="267"/>
      <c r="BO45" s="267"/>
      <c r="BP45" s="267"/>
      <c r="BQ45" s="267"/>
      <c r="BR45" s="331"/>
      <c r="BS45" s="326"/>
      <c r="BT45" s="324"/>
    </row>
    <row r="46" spans="1:72" ht="18" x14ac:dyDescent="0.55000000000000004">
      <c r="A46" s="326"/>
      <c r="B46" s="322"/>
      <c r="C46" s="257"/>
      <c r="D46" s="705" t="s">
        <v>352</v>
      </c>
      <c r="E46" s="705" t="s">
        <v>353</v>
      </c>
      <c r="F46" s="705" t="s">
        <v>354</v>
      </c>
      <c r="G46" s="705" t="s">
        <v>355</v>
      </c>
      <c r="H46" s="705" t="s">
        <v>356</v>
      </c>
      <c r="I46" s="705" t="s">
        <v>413</v>
      </c>
      <c r="J46" s="705" t="s">
        <v>414</v>
      </c>
      <c r="K46" s="705" t="s">
        <v>357</v>
      </c>
      <c r="L46" s="705" t="s">
        <v>358</v>
      </c>
      <c r="M46" s="705" t="s">
        <v>359</v>
      </c>
      <c r="N46" s="705" t="s">
        <v>360</v>
      </c>
      <c r="O46" s="323"/>
      <c r="P46" s="326"/>
      <c r="Q46" s="326"/>
      <c r="R46" s="551" t="s">
        <v>423</v>
      </c>
      <c r="S46" s="615"/>
      <c r="T46" s="615"/>
      <c r="U46" s="615"/>
      <c r="V46" s="615"/>
      <c r="W46" s="615"/>
      <c r="X46" s="615"/>
      <c r="Y46" s="615"/>
      <c r="Z46" s="615"/>
      <c r="AA46" s="615"/>
      <c r="AB46" s="615"/>
      <c r="AC46" s="615"/>
      <c r="AD46" s="615"/>
      <c r="AE46" s="615"/>
      <c r="AF46" s="616"/>
      <c r="AG46" s="353"/>
      <c r="AH46" s="325"/>
      <c r="AI46" s="325"/>
      <c r="AJ46" s="280"/>
      <c r="AK46" s="399" t="s">
        <v>321</v>
      </c>
      <c r="AL46" s="399">
        <v>1</v>
      </c>
      <c r="AM46" s="399">
        <v>2</v>
      </c>
      <c r="AN46" s="399">
        <v>3</v>
      </c>
      <c r="AO46" s="399">
        <v>4</v>
      </c>
      <c r="AP46" s="399">
        <v>5</v>
      </c>
      <c r="AQ46" s="399">
        <v>6</v>
      </c>
      <c r="AR46" s="399">
        <v>7</v>
      </c>
      <c r="AS46" s="399">
        <v>8</v>
      </c>
      <c r="AT46" s="399">
        <v>9</v>
      </c>
      <c r="AU46" s="399">
        <v>10</v>
      </c>
      <c r="AV46" s="399">
        <v>11</v>
      </c>
      <c r="AW46" s="399">
        <v>12</v>
      </c>
      <c r="AX46" s="399">
        <v>13</v>
      </c>
      <c r="AY46" s="399">
        <v>14</v>
      </c>
      <c r="AZ46" s="399">
        <v>15</v>
      </c>
      <c r="BA46" s="399">
        <v>16</v>
      </c>
      <c r="BB46" s="399">
        <v>17</v>
      </c>
      <c r="BC46" s="399">
        <v>18</v>
      </c>
      <c r="BD46" s="399">
        <v>19</v>
      </c>
      <c r="BE46" s="399">
        <v>20</v>
      </c>
      <c r="BF46" s="399">
        <v>21</v>
      </c>
      <c r="BG46" s="399">
        <v>22</v>
      </c>
      <c r="BH46" s="399">
        <v>23</v>
      </c>
      <c r="BI46" s="399">
        <v>24</v>
      </c>
      <c r="BJ46" s="399">
        <v>25</v>
      </c>
      <c r="BK46" s="399">
        <v>26</v>
      </c>
      <c r="BL46" s="399">
        <v>27</v>
      </c>
      <c r="BM46" s="399">
        <v>28</v>
      </c>
      <c r="BN46" s="399">
        <f>IF(AR10/4=ROUND(AR10/4,0),29,"")</f>
        <v>29</v>
      </c>
      <c r="BO46" s="267"/>
      <c r="BP46" s="267"/>
      <c r="BQ46" s="423" t="s">
        <v>314</v>
      </c>
      <c r="BR46" s="331"/>
      <c r="BS46" s="326"/>
      <c r="BT46" s="324"/>
    </row>
    <row r="47" spans="1:72" ht="13.5" customHeight="1" x14ac:dyDescent="0.55000000000000004">
      <c r="A47" s="326"/>
      <c r="B47" s="322"/>
      <c r="C47" s="504" t="s">
        <v>351</v>
      </c>
      <c r="D47" s="705"/>
      <c r="E47" s="705"/>
      <c r="F47" s="705"/>
      <c r="G47" s="705"/>
      <c r="H47" s="705"/>
      <c r="I47" s="705"/>
      <c r="J47" s="705"/>
      <c r="K47" s="705"/>
      <c r="L47" s="705"/>
      <c r="M47" s="705"/>
      <c r="N47" s="705"/>
      <c r="O47" s="323"/>
      <c r="P47" s="326"/>
      <c r="Q47" s="326"/>
      <c r="R47" s="551" t="s">
        <v>438</v>
      </c>
      <c r="S47" s="615"/>
      <c r="T47" s="615"/>
      <c r="U47" s="615"/>
      <c r="V47" s="615"/>
      <c r="W47" s="615"/>
      <c r="X47" s="615"/>
      <c r="Y47" s="615"/>
      <c r="Z47" s="615"/>
      <c r="AA47" s="615"/>
      <c r="AB47" s="615"/>
      <c r="AC47" s="615"/>
      <c r="AD47" s="615"/>
      <c r="AE47" s="615"/>
      <c r="AF47" s="616"/>
      <c r="AG47" s="325"/>
      <c r="AH47" s="325"/>
      <c r="AI47" s="325"/>
      <c r="AJ47" s="280"/>
      <c r="AK47" s="399"/>
      <c r="AL47" s="399"/>
      <c r="AM47" s="399"/>
      <c r="AN47" s="399"/>
      <c r="AO47" s="399"/>
      <c r="AP47" s="399"/>
      <c r="AQ47" s="399"/>
      <c r="AR47" s="399"/>
      <c r="AS47" s="399"/>
      <c r="AT47" s="399"/>
      <c r="AU47" s="399"/>
      <c r="AV47" s="399"/>
      <c r="AW47" s="399"/>
      <c r="AX47" s="399"/>
      <c r="AY47" s="399"/>
      <c r="AZ47" s="399"/>
      <c r="BA47" s="399"/>
      <c r="BB47" s="399"/>
      <c r="BC47" s="399"/>
      <c r="BD47" s="399"/>
      <c r="BE47" s="399"/>
      <c r="BF47" s="399"/>
      <c r="BG47" s="399"/>
      <c r="BH47" s="399"/>
      <c r="BI47" s="399"/>
      <c r="BJ47" s="399"/>
      <c r="BK47" s="399"/>
      <c r="BL47" s="399"/>
      <c r="BM47" s="399"/>
      <c r="BN47" s="399"/>
      <c r="BO47" s="267"/>
      <c r="BP47" s="267"/>
      <c r="BQ47" s="423" t="s">
        <v>323</v>
      </c>
      <c r="BR47" s="331"/>
      <c r="BS47" s="326"/>
      <c r="BT47" s="324"/>
    </row>
    <row r="48" spans="1:72" ht="19.5" customHeight="1" x14ac:dyDescent="0.55000000000000004">
      <c r="A48" s="326"/>
      <c r="B48" s="322"/>
      <c r="C48" s="505" t="s">
        <v>297</v>
      </c>
      <c r="D48" s="705"/>
      <c r="E48" s="705"/>
      <c r="F48" s="705"/>
      <c r="G48" s="705"/>
      <c r="H48" s="705"/>
      <c r="I48" s="705"/>
      <c r="J48" s="705"/>
      <c r="K48" s="705"/>
      <c r="L48" s="705"/>
      <c r="M48" s="705"/>
      <c r="N48" s="705"/>
      <c r="O48" s="323"/>
      <c r="P48" s="326"/>
      <c r="Q48" s="326"/>
      <c r="R48" s="189"/>
      <c r="S48" s="188"/>
      <c r="T48" s="188"/>
      <c r="U48" s="188"/>
      <c r="V48" s="188"/>
      <c r="W48" s="188"/>
      <c r="X48" s="188"/>
      <c r="Y48" s="188"/>
      <c r="Z48" s="188"/>
      <c r="AA48" s="188"/>
      <c r="AB48" s="188"/>
      <c r="AC48" s="188"/>
      <c r="AD48" s="188"/>
      <c r="AE48" s="188"/>
      <c r="AF48" s="194"/>
      <c r="AG48" s="325"/>
      <c r="AH48" s="325"/>
      <c r="AI48" s="325"/>
      <c r="AJ48" s="280"/>
      <c r="AK48" s="410">
        <v>1</v>
      </c>
      <c r="AL48" s="285"/>
      <c r="AM48" s="285"/>
      <c r="AN48" s="285"/>
      <c r="AO48" s="285"/>
      <c r="AP48" s="285"/>
      <c r="AQ48" s="285"/>
      <c r="AR48" s="285"/>
      <c r="AS48" s="285"/>
      <c r="AT48" s="285"/>
      <c r="AU48" s="285"/>
      <c r="AV48" s="285"/>
      <c r="AW48" s="285"/>
      <c r="AX48" s="285"/>
      <c r="AY48" s="285"/>
      <c r="AZ48" s="285"/>
      <c r="BA48" s="285"/>
      <c r="BB48" s="285"/>
      <c r="BC48" s="285"/>
      <c r="BD48" s="285"/>
      <c r="BE48" s="285"/>
      <c r="BF48" s="285"/>
      <c r="BG48" s="285"/>
      <c r="BH48" s="285"/>
      <c r="BI48" s="285"/>
      <c r="BJ48" s="285"/>
      <c r="BK48" s="285"/>
      <c r="BL48" s="285"/>
      <c r="BM48" s="285"/>
      <c r="BN48" s="285"/>
      <c r="BO48" s="375"/>
      <c r="BP48" s="375"/>
      <c r="BQ48" s="408" t="str">
        <f>IFERROR(AVERAGE(AL48:BN48),"")</f>
        <v/>
      </c>
      <c r="BR48" s="331"/>
      <c r="BS48" s="326"/>
      <c r="BT48" s="324"/>
    </row>
    <row r="49" spans="1:72" ht="12.75" customHeight="1" x14ac:dyDescent="0.55000000000000004">
      <c r="A49" s="326"/>
      <c r="B49" s="322"/>
      <c r="C49" s="460">
        <v>1</v>
      </c>
      <c r="D49" s="302"/>
      <c r="E49" s="303"/>
      <c r="F49" s="303"/>
      <c r="G49" s="303"/>
      <c r="H49" s="303"/>
      <c r="I49" s="303"/>
      <c r="J49" s="304">
        <f t="shared" ref="J49:J78" si="13">D49*((1-E49)*(1-F49)*(1-G49)*(1-H49)*(1-I49))</f>
        <v>0</v>
      </c>
      <c r="K49" s="305" t="e">
        <f t="shared" ref="K49:K78" si="14">1-(AVERAGE(T60:AE60))</f>
        <v>#DIV/0!</v>
      </c>
      <c r="L49" s="305">
        <f t="shared" ref="L49:L78" si="15">1-(T102*V102)</f>
        <v>1</v>
      </c>
      <c r="M49" s="305">
        <f t="shared" ref="M49:M78" si="16">1-(U102*W102)</f>
        <v>1</v>
      </c>
      <c r="N49" s="306" t="e">
        <f t="shared" ref="N49:N78" si="17">J49*((1-K49)*(1-L49)*(1-M49))</f>
        <v>#DIV/0!</v>
      </c>
      <c r="O49" s="323"/>
      <c r="P49" s="326"/>
      <c r="Q49" s="326"/>
      <c r="R49" s="189"/>
      <c r="S49" s="717" t="s">
        <v>431</v>
      </c>
      <c r="T49" s="717"/>
      <c r="U49" s="717"/>
      <c r="V49" s="717"/>
      <c r="W49" s="717"/>
      <c r="X49" s="717"/>
      <c r="Y49" s="717"/>
      <c r="Z49" s="717"/>
      <c r="AA49" s="717"/>
      <c r="AB49" s="717"/>
      <c r="AC49" s="717"/>
      <c r="AD49" s="717"/>
      <c r="AE49" s="717"/>
      <c r="AF49" s="194"/>
      <c r="AG49" s="357"/>
      <c r="AH49" s="325"/>
      <c r="AI49" s="325"/>
      <c r="AJ49" s="280"/>
      <c r="AK49" s="410">
        <v>2</v>
      </c>
      <c r="AL49" s="285"/>
      <c r="AM49" s="285"/>
      <c r="AN49" s="285"/>
      <c r="AO49" s="285"/>
      <c r="AP49" s="285"/>
      <c r="AQ49" s="285"/>
      <c r="AR49" s="285"/>
      <c r="AS49" s="285"/>
      <c r="AT49" s="285"/>
      <c r="AU49" s="285"/>
      <c r="AV49" s="285"/>
      <c r="AW49" s="285"/>
      <c r="AX49" s="285"/>
      <c r="AY49" s="285"/>
      <c r="AZ49" s="285"/>
      <c r="BA49" s="285"/>
      <c r="BB49" s="285"/>
      <c r="BC49" s="285"/>
      <c r="BD49" s="285"/>
      <c r="BE49" s="285"/>
      <c r="BF49" s="285"/>
      <c r="BG49" s="285"/>
      <c r="BH49" s="285"/>
      <c r="BI49" s="285"/>
      <c r="BJ49" s="285"/>
      <c r="BK49" s="285"/>
      <c r="BL49" s="285"/>
      <c r="BM49" s="285"/>
      <c r="BN49" s="285"/>
      <c r="BO49" s="375"/>
      <c r="BP49" s="375"/>
      <c r="BQ49" s="408" t="str">
        <f t="shared" ref="BQ49:BQ71" si="18">IFERROR(AVERAGE(AL49:BN49),"")</f>
        <v/>
      </c>
      <c r="BR49" s="331"/>
      <c r="BS49" s="326"/>
      <c r="BT49" s="324"/>
    </row>
    <row r="50" spans="1:72" ht="13.5" customHeight="1" x14ac:dyDescent="0.55000000000000004">
      <c r="A50" s="326"/>
      <c r="B50" s="322"/>
      <c r="C50" s="460">
        <f>C49+1</f>
        <v>2</v>
      </c>
      <c r="D50" s="302"/>
      <c r="E50" s="303"/>
      <c r="F50" s="303"/>
      <c r="G50" s="303"/>
      <c r="H50" s="303"/>
      <c r="I50" s="303"/>
      <c r="J50" s="307">
        <f t="shared" si="13"/>
        <v>0</v>
      </c>
      <c r="K50" s="308" t="e">
        <f t="shared" si="14"/>
        <v>#DIV/0!</v>
      </c>
      <c r="L50" s="305">
        <f t="shared" si="15"/>
        <v>1</v>
      </c>
      <c r="M50" s="305">
        <f t="shared" si="16"/>
        <v>1</v>
      </c>
      <c r="N50" s="306" t="e">
        <f t="shared" si="17"/>
        <v>#DIV/0!</v>
      </c>
      <c r="O50" s="323"/>
      <c r="P50" s="326"/>
      <c r="Q50" s="326"/>
      <c r="R50" s="189"/>
      <c r="S50" s="717"/>
      <c r="T50" s="717"/>
      <c r="U50" s="717"/>
      <c r="V50" s="717"/>
      <c r="W50" s="717"/>
      <c r="X50" s="717"/>
      <c r="Y50" s="717"/>
      <c r="Z50" s="717"/>
      <c r="AA50" s="717"/>
      <c r="AB50" s="717"/>
      <c r="AC50" s="717"/>
      <c r="AD50" s="717"/>
      <c r="AE50" s="717"/>
      <c r="AF50" s="194"/>
      <c r="AG50" s="357"/>
      <c r="AH50" s="325"/>
      <c r="AI50" s="325"/>
      <c r="AJ50" s="280"/>
      <c r="AK50" s="410">
        <v>3</v>
      </c>
      <c r="AL50" s="285"/>
      <c r="AM50" s="285"/>
      <c r="AN50" s="285"/>
      <c r="AO50" s="285"/>
      <c r="AP50" s="285"/>
      <c r="AQ50" s="285"/>
      <c r="AR50" s="285"/>
      <c r="AS50" s="285"/>
      <c r="AT50" s="285"/>
      <c r="AU50" s="285"/>
      <c r="AV50" s="285"/>
      <c r="AW50" s="285"/>
      <c r="AX50" s="285"/>
      <c r="AY50" s="285"/>
      <c r="AZ50" s="285"/>
      <c r="BA50" s="285"/>
      <c r="BB50" s="285"/>
      <c r="BC50" s="285"/>
      <c r="BD50" s="285"/>
      <c r="BE50" s="285"/>
      <c r="BF50" s="285"/>
      <c r="BG50" s="285"/>
      <c r="BH50" s="285"/>
      <c r="BI50" s="285"/>
      <c r="BJ50" s="285"/>
      <c r="BK50" s="285"/>
      <c r="BL50" s="285"/>
      <c r="BM50" s="285"/>
      <c r="BN50" s="285"/>
      <c r="BO50" s="375"/>
      <c r="BP50" s="375"/>
      <c r="BQ50" s="408" t="str">
        <f t="shared" si="18"/>
        <v/>
      </c>
      <c r="BR50" s="331"/>
      <c r="BS50" s="326"/>
      <c r="BT50" s="324"/>
    </row>
    <row r="51" spans="1:72" ht="13.5" customHeight="1" x14ac:dyDescent="0.55000000000000004">
      <c r="A51" s="326"/>
      <c r="B51" s="322"/>
      <c r="C51" s="460">
        <f t="shared" ref="C51:C78" si="19">C50+1</f>
        <v>3</v>
      </c>
      <c r="D51" s="302"/>
      <c r="E51" s="303"/>
      <c r="F51" s="303"/>
      <c r="G51" s="303"/>
      <c r="H51" s="303"/>
      <c r="I51" s="303"/>
      <c r="J51" s="307">
        <f t="shared" si="13"/>
        <v>0</v>
      </c>
      <c r="K51" s="308" t="e">
        <f t="shared" si="14"/>
        <v>#DIV/0!</v>
      </c>
      <c r="L51" s="305">
        <f t="shared" si="15"/>
        <v>1</v>
      </c>
      <c r="M51" s="305">
        <f t="shared" si="16"/>
        <v>1</v>
      </c>
      <c r="N51" s="306" t="e">
        <f t="shared" si="17"/>
        <v>#DIV/0!</v>
      </c>
      <c r="O51" s="323"/>
      <c r="P51" s="326"/>
      <c r="Q51" s="326"/>
      <c r="R51" s="189"/>
      <c r="S51" s="717"/>
      <c r="T51" s="717"/>
      <c r="U51" s="717"/>
      <c r="V51" s="717"/>
      <c r="W51" s="717"/>
      <c r="X51" s="717"/>
      <c r="Y51" s="717"/>
      <c r="Z51" s="717"/>
      <c r="AA51" s="717"/>
      <c r="AB51" s="717"/>
      <c r="AC51" s="717"/>
      <c r="AD51" s="717"/>
      <c r="AE51" s="717"/>
      <c r="AF51" s="194"/>
      <c r="AG51" s="357"/>
      <c r="AH51" s="325"/>
      <c r="AI51" s="325"/>
      <c r="AJ51" s="280"/>
      <c r="AK51" s="410">
        <v>4</v>
      </c>
      <c r="AL51" s="285"/>
      <c r="AM51" s="285"/>
      <c r="AN51" s="285"/>
      <c r="AO51" s="285"/>
      <c r="AP51" s="285"/>
      <c r="AQ51" s="285"/>
      <c r="AR51" s="285"/>
      <c r="AS51" s="285"/>
      <c r="AT51" s="285"/>
      <c r="AU51" s="285"/>
      <c r="AV51" s="285"/>
      <c r="AW51" s="285"/>
      <c r="AX51" s="285"/>
      <c r="AY51" s="285"/>
      <c r="AZ51" s="285"/>
      <c r="BA51" s="285"/>
      <c r="BB51" s="285"/>
      <c r="BC51" s="285"/>
      <c r="BD51" s="285"/>
      <c r="BE51" s="285"/>
      <c r="BF51" s="285"/>
      <c r="BG51" s="285"/>
      <c r="BH51" s="285"/>
      <c r="BI51" s="285"/>
      <c r="BJ51" s="285"/>
      <c r="BK51" s="285"/>
      <c r="BL51" s="285"/>
      <c r="BM51" s="285"/>
      <c r="BN51" s="285"/>
      <c r="BO51" s="375"/>
      <c r="BP51" s="375"/>
      <c r="BQ51" s="408" t="str">
        <f t="shared" si="18"/>
        <v/>
      </c>
      <c r="BR51" s="331"/>
      <c r="BS51" s="326"/>
      <c r="BT51" s="324"/>
    </row>
    <row r="52" spans="1:72" ht="13.5" customHeight="1" x14ac:dyDescent="0.55000000000000004">
      <c r="A52" s="326"/>
      <c r="B52" s="322"/>
      <c r="C52" s="460">
        <f t="shared" si="19"/>
        <v>4</v>
      </c>
      <c r="D52" s="302"/>
      <c r="E52" s="303"/>
      <c r="F52" s="303"/>
      <c r="G52" s="303"/>
      <c r="H52" s="303"/>
      <c r="I52" s="303"/>
      <c r="J52" s="307">
        <f t="shared" si="13"/>
        <v>0</v>
      </c>
      <c r="K52" s="308" t="e">
        <f t="shared" si="14"/>
        <v>#DIV/0!</v>
      </c>
      <c r="L52" s="305">
        <f t="shared" si="15"/>
        <v>1</v>
      </c>
      <c r="M52" s="305">
        <f t="shared" si="16"/>
        <v>1</v>
      </c>
      <c r="N52" s="306" t="e">
        <f t="shared" si="17"/>
        <v>#DIV/0!</v>
      </c>
      <c r="O52" s="323"/>
      <c r="P52" s="326"/>
      <c r="Q52" s="326"/>
      <c r="R52" s="189"/>
      <c r="S52" s="717"/>
      <c r="T52" s="717"/>
      <c r="U52" s="717"/>
      <c r="V52" s="717"/>
      <c r="W52" s="717"/>
      <c r="X52" s="717"/>
      <c r="Y52" s="717"/>
      <c r="Z52" s="717"/>
      <c r="AA52" s="717"/>
      <c r="AB52" s="717"/>
      <c r="AC52" s="717"/>
      <c r="AD52" s="717"/>
      <c r="AE52" s="717"/>
      <c r="AF52" s="194"/>
      <c r="AG52" s="357"/>
      <c r="AH52" s="325"/>
      <c r="AI52" s="325"/>
      <c r="AJ52" s="280"/>
      <c r="AK52" s="410">
        <v>5</v>
      </c>
      <c r="AL52" s="285"/>
      <c r="AM52" s="285"/>
      <c r="AN52" s="285"/>
      <c r="AO52" s="285"/>
      <c r="AP52" s="285"/>
      <c r="AQ52" s="285"/>
      <c r="AR52" s="285"/>
      <c r="AS52" s="285"/>
      <c r="AT52" s="285"/>
      <c r="AU52" s="285"/>
      <c r="AV52" s="285"/>
      <c r="AW52" s="285"/>
      <c r="AX52" s="285"/>
      <c r="AY52" s="285"/>
      <c r="AZ52" s="285"/>
      <c r="BA52" s="285"/>
      <c r="BB52" s="285"/>
      <c r="BC52" s="285"/>
      <c r="BD52" s="285"/>
      <c r="BE52" s="285"/>
      <c r="BF52" s="285"/>
      <c r="BG52" s="285"/>
      <c r="BH52" s="285"/>
      <c r="BI52" s="285"/>
      <c r="BJ52" s="285"/>
      <c r="BK52" s="285"/>
      <c r="BL52" s="285"/>
      <c r="BM52" s="285"/>
      <c r="BN52" s="285"/>
      <c r="BO52" s="375"/>
      <c r="BP52" s="375"/>
      <c r="BQ52" s="408" t="str">
        <f t="shared" si="18"/>
        <v/>
      </c>
      <c r="BR52" s="331"/>
      <c r="BS52" s="326"/>
      <c r="BT52" s="324"/>
    </row>
    <row r="53" spans="1:72" ht="13.5" customHeight="1" x14ac:dyDescent="0.55000000000000004">
      <c r="A53" s="326"/>
      <c r="B53" s="322"/>
      <c r="C53" s="460">
        <f t="shared" si="19"/>
        <v>5</v>
      </c>
      <c r="D53" s="302"/>
      <c r="E53" s="303"/>
      <c r="F53" s="303"/>
      <c r="G53" s="303"/>
      <c r="H53" s="303"/>
      <c r="I53" s="303"/>
      <c r="J53" s="307">
        <f t="shared" si="13"/>
        <v>0</v>
      </c>
      <c r="K53" s="308" t="e">
        <f t="shared" si="14"/>
        <v>#DIV/0!</v>
      </c>
      <c r="L53" s="305">
        <f t="shared" si="15"/>
        <v>1</v>
      </c>
      <c r="M53" s="305">
        <f t="shared" si="16"/>
        <v>1</v>
      </c>
      <c r="N53" s="306" t="e">
        <f t="shared" si="17"/>
        <v>#DIV/0!</v>
      </c>
      <c r="O53" s="323"/>
      <c r="P53" s="326"/>
      <c r="Q53" s="326"/>
      <c r="R53" s="343"/>
      <c r="S53" s="717"/>
      <c r="T53" s="717"/>
      <c r="U53" s="717"/>
      <c r="V53" s="717"/>
      <c r="W53" s="717"/>
      <c r="X53" s="717"/>
      <c r="Y53" s="717"/>
      <c r="Z53" s="717"/>
      <c r="AA53" s="717"/>
      <c r="AB53" s="717"/>
      <c r="AC53" s="717"/>
      <c r="AD53" s="717"/>
      <c r="AE53" s="717"/>
      <c r="AF53" s="338"/>
      <c r="AG53" s="325"/>
      <c r="AH53" s="325"/>
      <c r="AI53" s="325"/>
      <c r="AJ53" s="280"/>
      <c r="AK53" s="410">
        <v>6</v>
      </c>
      <c r="AL53" s="285"/>
      <c r="AM53" s="285"/>
      <c r="AN53" s="285"/>
      <c r="AO53" s="285"/>
      <c r="AP53" s="285"/>
      <c r="AQ53" s="285"/>
      <c r="AR53" s="285"/>
      <c r="AS53" s="285"/>
      <c r="AT53" s="285"/>
      <c r="AU53" s="285"/>
      <c r="AV53" s="285"/>
      <c r="AW53" s="285"/>
      <c r="AX53" s="285"/>
      <c r="AY53" s="285"/>
      <c r="AZ53" s="285"/>
      <c r="BA53" s="285"/>
      <c r="BB53" s="285"/>
      <c r="BC53" s="285"/>
      <c r="BD53" s="285"/>
      <c r="BE53" s="285"/>
      <c r="BF53" s="285"/>
      <c r="BG53" s="285"/>
      <c r="BH53" s="285"/>
      <c r="BI53" s="285"/>
      <c r="BJ53" s="285"/>
      <c r="BK53" s="285"/>
      <c r="BL53" s="285"/>
      <c r="BM53" s="285"/>
      <c r="BN53" s="285"/>
      <c r="BO53" s="375"/>
      <c r="BP53" s="375"/>
      <c r="BQ53" s="408" t="str">
        <f>IFERROR(AVERAGE(AL53:BN53),"")</f>
        <v/>
      </c>
      <c r="BR53" s="331"/>
      <c r="BS53" s="326"/>
      <c r="BT53" s="324"/>
    </row>
    <row r="54" spans="1:72" ht="13.5" customHeight="1" x14ac:dyDescent="0.5">
      <c r="A54" s="326"/>
      <c r="B54" s="322"/>
      <c r="C54" s="460">
        <f t="shared" si="19"/>
        <v>6</v>
      </c>
      <c r="D54" s="302"/>
      <c r="E54" s="303"/>
      <c r="F54" s="303"/>
      <c r="G54" s="303"/>
      <c r="H54" s="303"/>
      <c r="I54" s="303"/>
      <c r="J54" s="307">
        <f t="shared" si="13"/>
        <v>0</v>
      </c>
      <c r="K54" s="308" t="e">
        <f t="shared" si="14"/>
        <v>#DIV/0!</v>
      </c>
      <c r="L54" s="305">
        <f t="shared" si="15"/>
        <v>1</v>
      </c>
      <c r="M54" s="305">
        <f t="shared" si="16"/>
        <v>1</v>
      </c>
      <c r="N54" s="306" t="e">
        <f t="shared" si="17"/>
        <v>#DIV/0!</v>
      </c>
      <c r="O54" s="323"/>
      <c r="P54" s="326"/>
      <c r="Q54" s="405"/>
      <c r="R54" s="257"/>
      <c r="S54" s="717"/>
      <c r="T54" s="717"/>
      <c r="U54" s="717"/>
      <c r="V54" s="717"/>
      <c r="W54" s="717"/>
      <c r="X54" s="717"/>
      <c r="Y54" s="717"/>
      <c r="Z54" s="717"/>
      <c r="AA54" s="717"/>
      <c r="AB54" s="717"/>
      <c r="AC54" s="717"/>
      <c r="AD54" s="717"/>
      <c r="AE54" s="717"/>
      <c r="AF54" s="323"/>
      <c r="AG54" s="325"/>
      <c r="AH54" s="325"/>
      <c r="AI54" s="325"/>
      <c r="AJ54" s="280"/>
      <c r="AK54" s="410">
        <v>7</v>
      </c>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375"/>
      <c r="BP54" s="375"/>
      <c r="BQ54" s="408" t="str">
        <f t="shared" si="18"/>
        <v/>
      </c>
      <c r="BR54" s="331"/>
      <c r="BS54" s="326"/>
      <c r="BT54" s="324"/>
    </row>
    <row r="55" spans="1:72" ht="13.5" customHeight="1" x14ac:dyDescent="0.5">
      <c r="A55" s="326"/>
      <c r="B55" s="322"/>
      <c r="C55" s="460">
        <f t="shared" si="19"/>
        <v>7</v>
      </c>
      <c r="D55" s="302"/>
      <c r="E55" s="303"/>
      <c r="F55" s="303"/>
      <c r="G55" s="303"/>
      <c r="H55" s="303"/>
      <c r="I55" s="303"/>
      <c r="J55" s="307">
        <f t="shared" si="13"/>
        <v>0</v>
      </c>
      <c r="K55" s="308" t="e">
        <f t="shared" si="14"/>
        <v>#DIV/0!</v>
      </c>
      <c r="L55" s="305">
        <f t="shared" si="15"/>
        <v>1</v>
      </c>
      <c r="M55" s="305">
        <f t="shared" si="16"/>
        <v>1</v>
      </c>
      <c r="N55" s="306" t="e">
        <f t="shared" si="17"/>
        <v>#DIV/0!</v>
      </c>
      <c r="O55" s="323"/>
      <c r="P55" s="326"/>
      <c r="Q55" s="326"/>
      <c r="R55" s="322"/>
      <c r="S55" s="717"/>
      <c r="T55" s="717"/>
      <c r="U55" s="717"/>
      <c r="V55" s="717"/>
      <c r="W55" s="717"/>
      <c r="X55" s="717"/>
      <c r="Y55" s="717"/>
      <c r="Z55" s="717"/>
      <c r="AA55" s="717"/>
      <c r="AB55" s="717"/>
      <c r="AC55" s="717"/>
      <c r="AD55" s="717"/>
      <c r="AE55" s="717"/>
      <c r="AF55" s="309"/>
      <c r="AG55" s="325"/>
      <c r="AH55" s="325"/>
      <c r="AI55" s="325"/>
      <c r="AJ55" s="280"/>
      <c r="AK55" s="410">
        <v>8</v>
      </c>
      <c r="AL55" s="285"/>
      <c r="AM55" s="285"/>
      <c r="AN55" s="285"/>
      <c r="AO55" s="285"/>
      <c r="AP55" s="285"/>
      <c r="AQ55" s="285"/>
      <c r="AR55" s="285"/>
      <c r="AS55" s="285"/>
      <c r="AT55" s="285"/>
      <c r="AU55" s="285"/>
      <c r="AV55" s="285"/>
      <c r="AW55" s="285"/>
      <c r="AX55" s="285"/>
      <c r="AY55" s="285"/>
      <c r="AZ55" s="285"/>
      <c r="BA55" s="285"/>
      <c r="BB55" s="285"/>
      <c r="BC55" s="285"/>
      <c r="BD55" s="285"/>
      <c r="BE55" s="285"/>
      <c r="BF55" s="285"/>
      <c r="BG55" s="285"/>
      <c r="BH55" s="285"/>
      <c r="BI55" s="285"/>
      <c r="BJ55" s="285"/>
      <c r="BK55" s="285"/>
      <c r="BL55" s="285"/>
      <c r="BM55" s="285"/>
      <c r="BN55" s="285"/>
      <c r="BO55" s="375"/>
      <c r="BP55" s="375"/>
      <c r="BQ55" s="408" t="str">
        <f t="shared" si="18"/>
        <v/>
      </c>
      <c r="BR55" s="331"/>
      <c r="BS55" s="326"/>
      <c r="BT55" s="324"/>
    </row>
    <row r="56" spans="1:72" ht="13.5" customHeight="1" x14ac:dyDescent="0.5">
      <c r="A56" s="326"/>
      <c r="B56" s="322"/>
      <c r="C56" s="460">
        <f t="shared" si="19"/>
        <v>8</v>
      </c>
      <c r="D56" s="302"/>
      <c r="E56" s="303"/>
      <c r="F56" s="303"/>
      <c r="G56" s="303"/>
      <c r="H56" s="303"/>
      <c r="I56" s="303"/>
      <c r="J56" s="307">
        <f t="shared" si="13"/>
        <v>0</v>
      </c>
      <c r="K56" s="308" t="e">
        <f t="shared" si="14"/>
        <v>#DIV/0!</v>
      </c>
      <c r="L56" s="305">
        <f t="shared" si="15"/>
        <v>1</v>
      </c>
      <c r="M56" s="305">
        <f t="shared" si="16"/>
        <v>1</v>
      </c>
      <c r="N56" s="306" t="e">
        <f t="shared" si="17"/>
        <v>#DIV/0!</v>
      </c>
      <c r="O56" s="323"/>
      <c r="P56" s="326"/>
      <c r="Q56" s="326"/>
      <c r="R56" s="322"/>
      <c r="S56" s="717"/>
      <c r="T56" s="717"/>
      <c r="U56" s="717"/>
      <c r="V56" s="717"/>
      <c r="W56" s="717"/>
      <c r="X56" s="717"/>
      <c r="Y56" s="717"/>
      <c r="Z56" s="717"/>
      <c r="AA56" s="717"/>
      <c r="AB56" s="717"/>
      <c r="AC56" s="717"/>
      <c r="AD56" s="717"/>
      <c r="AE56" s="717"/>
      <c r="AF56" s="309"/>
      <c r="AG56" s="325"/>
      <c r="AH56" s="325"/>
      <c r="AI56" s="325"/>
      <c r="AJ56" s="280"/>
      <c r="AK56" s="410">
        <v>9</v>
      </c>
      <c r="AL56" s="285"/>
      <c r="AM56" s="285"/>
      <c r="AN56" s="285"/>
      <c r="AO56" s="285"/>
      <c r="AP56" s="285"/>
      <c r="AQ56" s="285"/>
      <c r="AR56" s="285"/>
      <c r="AS56" s="285"/>
      <c r="AT56" s="285"/>
      <c r="AU56" s="285"/>
      <c r="AV56" s="285"/>
      <c r="AW56" s="285"/>
      <c r="AX56" s="285"/>
      <c r="AY56" s="285"/>
      <c r="AZ56" s="285"/>
      <c r="BA56" s="285"/>
      <c r="BB56" s="285"/>
      <c r="BC56" s="285"/>
      <c r="BD56" s="285"/>
      <c r="BE56" s="285"/>
      <c r="BF56" s="285"/>
      <c r="BG56" s="285"/>
      <c r="BH56" s="285"/>
      <c r="BI56" s="285"/>
      <c r="BJ56" s="285"/>
      <c r="BK56" s="285"/>
      <c r="BL56" s="285"/>
      <c r="BM56" s="285"/>
      <c r="BN56" s="285"/>
      <c r="BO56" s="375"/>
      <c r="BP56" s="375"/>
      <c r="BQ56" s="408" t="str">
        <f t="shared" si="18"/>
        <v/>
      </c>
      <c r="BR56" s="331"/>
      <c r="BS56" s="326"/>
      <c r="BT56" s="324"/>
    </row>
    <row r="57" spans="1:72" ht="13.5" customHeight="1" x14ac:dyDescent="0.5">
      <c r="A57" s="326"/>
      <c r="B57" s="322"/>
      <c r="C57" s="460">
        <f t="shared" si="19"/>
        <v>9</v>
      </c>
      <c r="D57" s="302"/>
      <c r="E57" s="303"/>
      <c r="F57" s="303"/>
      <c r="G57" s="303"/>
      <c r="H57" s="303"/>
      <c r="I57" s="303"/>
      <c r="J57" s="307">
        <f t="shared" si="13"/>
        <v>0</v>
      </c>
      <c r="K57" s="308" t="e">
        <f t="shared" si="14"/>
        <v>#DIV/0!</v>
      </c>
      <c r="L57" s="305">
        <f t="shared" si="15"/>
        <v>1</v>
      </c>
      <c r="M57" s="305">
        <f t="shared" si="16"/>
        <v>1</v>
      </c>
      <c r="N57" s="306" t="e">
        <f t="shared" si="17"/>
        <v>#DIV/0!</v>
      </c>
      <c r="O57" s="323"/>
      <c r="P57" s="326"/>
      <c r="Q57" s="326"/>
      <c r="R57" s="280"/>
      <c r="T57" s="267"/>
      <c r="U57" s="267"/>
      <c r="V57" s="267"/>
      <c r="W57" s="267"/>
      <c r="X57" s="267"/>
      <c r="Y57" s="267"/>
      <c r="Z57" s="267"/>
      <c r="AA57" s="267"/>
      <c r="AB57" s="267"/>
      <c r="AC57" s="267"/>
      <c r="AD57" s="267"/>
      <c r="AE57" s="267"/>
      <c r="AF57" s="268"/>
      <c r="AG57" s="325"/>
      <c r="AH57" s="325"/>
      <c r="AI57" s="325"/>
      <c r="AJ57" s="280"/>
      <c r="AK57" s="410">
        <v>10</v>
      </c>
      <c r="AL57" s="285"/>
      <c r="AM57" s="285"/>
      <c r="AN57" s="285"/>
      <c r="AO57" s="285"/>
      <c r="AP57" s="285"/>
      <c r="AQ57" s="285"/>
      <c r="AR57" s="285"/>
      <c r="AS57" s="285"/>
      <c r="AT57" s="285"/>
      <c r="AU57" s="285"/>
      <c r="AV57" s="285"/>
      <c r="AW57" s="285"/>
      <c r="AX57" s="285"/>
      <c r="AY57" s="285"/>
      <c r="AZ57" s="285"/>
      <c r="BA57" s="285"/>
      <c r="BB57" s="285"/>
      <c r="BC57" s="285"/>
      <c r="BD57" s="285"/>
      <c r="BE57" s="285"/>
      <c r="BF57" s="285"/>
      <c r="BG57" s="285"/>
      <c r="BH57" s="285"/>
      <c r="BI57" s="285"/>
      <c r="BJ57" s="285"/>
      <c r="BK57" s="285"/>
      <c r="BL57" s="285"/>
      <c r="BM57" s="285"/>
      <c r="BN57" s="285"/>
      <c r="BO57" s="375"/>
      <c r="BP57" s="375"/>
      <c r="BQ57" s="408" t="str">
        <f t="shared" si="18"/>
        <v/>
      </c>
      <c r="BR57" s="331"/>
      <c r="BS57" s="326"/>
      <c r="BT57" s="324"/>
    </row>
    <row r="58" spans="1:72" ht="13.5" customHeight="1" x14ac:dyDescent="0.5">
      <c r="A58" s="326"/>
      <c r="B58" s="322"/>
      <c r="C58" s="460">
        <f t="shared" si="19"/>
        <v>10</v>
      </c>
      <c r="D58" s="302"/>
      <c r="E58" s="303"/>
      <c r="F58" s="303"/>
      <c r="G58" s="303"/>
      <c r="H58" s="303"/>
      <c r="I58" s="303"/>
      <c r="J58" s="307">
        <f t="shared" si="13"/>
        <v>0</v>
      </c>
      <c r="K58" s="308" t="e">
        <f t="shared" si="14"/>
        <v>#DIV/0!</v>
      </c>
      <c r="L58" s="305">
        <f t="shared" si="15"/>
        <v>1</v>
      </c>
      <c r="M58" s="305">
        <f t="shared" si="16"/>
        <v>1</v>
      </c>
      <c r="N58" s="306" t="e">
        <f t="shared" si="17"/>
        <v>#DIV/0!</v>
      </c>
      <c r="O58" s="323"/>
      <c r="P58" s="326"/>
      <c r="Q58" s="326"/>
      <c r="R58" s="280"/>
      <c r="S58" s="310" t="s">
        <v>418</v>
      </c>
      <c r="T58" s="267"/>
      <c r="U58" s="267"/>
      <c r="V58" s="267"/>
      <c r="W58" s="267"/>
      <c r="X58" s="267"/>
      <c r="Y58" s="267"/>
      <c r="Z58" s="267"/>
      <c r="AA58" s="267"/>
      <c r="AB58" s="267"/>
      <c r="AC58" s="267"/>
      <c r="AD58" s="267"/>
      <c r="AE58" s="267"/>
      <c r="AF58" s="268"/>
      <c r="AG58" s="325"/>
      <c r="AH58" s="353"/>
      <c r="AI58" s="325"/>
      <c r="AJ58" s="280"/>
      <c r="AK58" s="410">
        <v>11</v>
      </c>
      <c r="AL58" s="285"/>
      <c r="AM58" s="285"/>
      <c r="AN58" s="285"/>
      <c r="AO58" s="285"/>
      <c r="AP58" s="285"/>
      <c r="AQ58" s="285"/>
      <c r="AR58" s="285"/>
      <c r="AS58" s="285"/>
      <c r="AT58" s="285"/>
      <c r="AU58" s="285"/>
      <c r="AV58" s="285"/>
      <c r="AW58" s="285"/>
      <c r="AX58" s="285"/>
      <c r="AY58" s="285"/>
      <c r="AZ58" s="285"/>
      <c r="BA58" s="285"/>
      <c r="BB58" s="285"/>
      <c r="BC58" s="285"/>
      <c r="BD58" s="285"/>
      <c r="BE58" s="285"/>
      <c r="BF58" s="285"/>
      <c r="BG58" s="285"/>
      <c r="BH58" s="285"/>
      <c r="BI58" s="285"/>
      <c r="BJ58" s="285"/>
      <c r="BK58" s="285"/>
      <c r="BL58" s="285"/>
      <c r="BM58" s="285"/>
      <c r="BN58" s="285"/>
      <c r="BO58" s="375"/>
      <c r="BP58" s="375"/>
      <c r="BQ58" s="408" t="str">
        <f t="shared" si="18"/>
        <v/>
      </c>
      <c r="BR58" s="331"/>
      <c r="BS58" s="326"/>
      <c r="BT58" s="324"/>
    </row>
    <row r="59" spans="1:72" ht="13.5" customHeight="1" x14ac:dyDescent="0.5">
      <c r="A59" s="326"/>
      <c r="B59" s="322"/>
      <c r="C59" s="460">
        <f t="shared" si="19"/>
        <v>11</v>
      </c>
      <c r="D59" s="302"/>
      <c r="E59" s="303"/>
      <c r="F59" s="303"/>
      <c r="G59" s="303"/>
      <c r="H59" s="303"/>
      <c r="I59" s="303"/>
      <c r="J59" s="307">
        <f t="shared" si="13"/>
        <v>0</v>
      </c>
      <c r="K59" s="308" t="e">
        <f t="shared" si="14"/>
        <v>#DIV/0!</v>
      </c>
      <c r="L59" s="305">
        <f t="shared" si="15"/>
        <v>1</v>
      </c>
      <c r="M59" s="305">
        <f t="shared" si="16"/>
        <v>1</v>
      </c>
      <c r="N59" s="306" t="e">
        <f t="shared" si="17"/>
        <v>#DIV/0!</v>
      </c>
      <c r="O59" s="323"/>
      <c r="P59" s="326"/>
      <c r="Q59" s="326"/>
      <c r="R59" s="280"/>
      <c r="S59" s="416" t="s">
        <v>297</v>
      </c>
      <c r="T59" s="400" t="s">
        <v>41</v>
      </c>
      <c r="U59" s="400" t="s">
        <v>43</v>
      </c>
      <c r="V59" s="400" t="s">
        <v>44</v>
      </c>
      <c r="W59" s="400" t="s">
        <v>45</v>
      </c>
      <c r="X59" s="400" t="s">
        <v>46</v>
      </c>
      <c r="Y59" s="400" t="s">
        <v>47</v>
      </c>
      <c r="Z59" s="400" t="s">
        <v>48</v>
      </c>
      <c r="AA59" s="400" t="s">
        <v>49</v>
      </c>
      <c r="AB59" s="400" t="s">
        <v>50</v>
      </c>
      <c r="AC59" s="400" t="s">
        <v>51</v>
      </c>
      <c r="AD59" s="400" t="s">
        <v>52</v>
      </c>
      <c r="AE59" s="400" t="s">
        <v>53</v>
      </c>
      <c r="AF59" s="268"/>
      <c r="AG59" s="325"/>
      <c r="AH59" s="325"/>
      <c r="AI59" s="325"/>
      <c r="AJ59" s="280"/>
      <c r="AK59" s="410">
        <v>12</v>
      </c>
      <c r="AL59" s="285"/>
      <c r="AM59" s="285"/>
      <c r="AN59" s="285"/>
      <c r="AO59" s="285"/>
      <c r="AP59" s="285"/>
      <c r="AQ59" s="285"/>
      <c r="AR59" s="285"/>
      <c r="AS59" s="285"/>
      <c r="AT59" s="285"/>
      <c r="AU59" s="285"/>
      <c r="AV59" s="285"/>
      <c r="AW59" s="285"/>
      <c r="AX59" s="285"/>
      <c r="AY59" s="285"/>
      <c r="AZ59" s="285"/>
      <c r="BA59" s="285"/>
      <c r="BB59" s="285"/>
      <c r="BC59" s="285"/>
      <c r="BD59" s="285"/>
      <c r="BE59" s="285"/>
      <c r="BF59" s="285"/>
      <c r="BG59" s="285"/>
      <c r="BH59" s="285"/>
      <c r="BI59" s="285"/>
      <c r="BJ59" s="285"/>
      <c r="BK59" s="285"/>
      <c r="BL59" s="285"/>
      <c r="BM59" s="285"/>
      <c r="BN59" s="285"/>
      <c r="BO59" s="375"/>
      <c r="BP59" s="375"/>
      <c r="BQ59" s="408" t="str">
        <f t="shared" si="18"/>
        <v/>
      </c>
      <c r="BR59" s="331"/>
      <c r="BS59" s="326"/>
      <c r="BT59" s="324"/>
    </row>
    <row r="60" spans="1:72" ht="13.5" customHeight="1" x14ac:dyDescent="0.5">
      <c r="A60" s="326"/>
      <c r="B60" s="322"/>
      <c r="C60" s="460">
        <f t="shared" si="19"/>
        <v>12</v>
      </c>
      <c r="D60" s="302"/>
      <c r="E60" s="303"/>
      <c r="F60" s="303"/>
      <c r="G60" s="303"/>
      <c r="H60" s="303"/>
      <c r="I60" s="303"/>
      <c r="J60" s="307">
        <f t="shared" si="13"/>
        <v>0</v>
      </c>
      <c r="K60" s="308" t="e">
        <f t="shared" si="14"/>
        <v>#DIV/0!</v>
      </c>
      <c r="L60" s="305">
        <f t="shared" si="15"/>
        <v>1</v>
      </c>
      <c r="M60" s="305">
        <f t="shared" si="16"/>
        <v>1</v>
      </c>
      <c r="N60" s="306" t="e">
        <f t="shared" si="17"/>
        <v>#DIV/0!</v>
      </c>
      <c r="O60" s="323"/>
      <c r="P60" s="326"/>
      <c r="Q60" s="326"/>
      <c r="R60" s="280"/>
      <c r="S60" s="417">
        <v>1</v>
      </c>
      <c r="T60" s="311"/>
      <c r="U60" s="311"/>
      <c r="V60" s="311"/>
      <c r="W60" s="311"/>
      <c r="X60" s="311"/>
      <c r="Y60" s="311"/>
      <c r="Z60" s="311"/>
      <c r="AA60" s="311"/>
      <c r="AB60" s="311"/>
      <c r="AC60" s="311"/>
      <c r="AD60" s="311"/>
      <c r="AE60" s="311"/>
      <c r="AF60" s="268"/>
      <c r="AG60" s="325"/>
      <c r="AH60" s="325"/>
      <c r="AI60" s="325"/>
      <c r="AJ60" s="280"/>
      <c r="AK60" s="410">
        <v>13</v>
      </c>
      <c r="AL60" s="285"/>
      <c r="AM60" s="285"/>
      <c r="AN60" s="285"/>
      <c r="AO60" s="285"/>
      <c r="AP60" s="285"/>
      <c r="AQ60" s="285"/>
      <c r="AR60" s="285"/>
      <c r="AS60" s="285"/>
      <c r="AT60" s="285"/>
      <c r="AU60" s="285"/>
      <c r="AV60" s="285"/>
      <c r="AW60" s="285"/>
      <c r="AX60" s="285"/>
      <c r="AY60" s="285"/>
      <c r="AZ60" s="285"/>
      <c r="BA60" s="285"/>
      <c r="BB60" s="285"/>
      <c r="BC60" s="285"/>
      <c r="BD60" s="285"/>
      <c r="BE60" s="285"/>
      <c r="BF60" s="285"/>
      <c r="BG60" s="285"/>
      <c r="BH60" s="285"/>
      <c r="BI60" s="285"/>
      <c r="BJ60" s="285"/>
      <c r="BK60" s="285"/>
      <c r="BL60" s="285"/>
      <c r="BM60" s="285"/>
      <c r="BN60" s="285"/>
      <c r="BO60" s="375"/>
      <c r="BP60" s="375"/>
      <c r="BQ60" s="408" t="str">
        <f t="shared" si="18"/>
        <v/>
      </c>
      <c r="BR60" s="331"/>
      <c r="BS60" s="324"/>
      <c r="BT60" s="324"/>
    </row>
    <row r="61" spans="1:72" ht="13.5" customHeight="1" x14ac:dyDescent="0.5">
      <c r="A61" s="326"/>
      <c r="B61" s="322"/>
      <c r="C61" s="460">
        <f t="shared" si="19"/>
        <v>13</v>
      </c>
      <c r="D61" s="302"/>
      <c r="E61" s="303"/>
      <c r="F61" s="303"/>
      <c r="G61" s="303"/>
      <c r="H61" s="303"/>
      <c r="I61" s="303"/>
      <c r="J61" s="307">
        <f t="shared" si="13"/>
        <v>0</v>
      </c>
      <c r="K61" s="308" t="e">
        <f t="shared" si="14"/>
        <v>#DIV/0!</v>
      </c>
      <c r="L61" s="305">
        <f t="shared" si="15"/>
        <v>1</v>
      </c>
      <c r="M61" s="305">
        <f t="shared" si="16"/>
        <v>1</v>
      </c>
      <c r="N61" s="306" t="e">
        <f t="shared" si="17"/>
        <v>#DIV/0!</v>
      </c>
      <c r="O61" s="323"/>
      <c r="P61" s="326"/>
      <c r="Q61" s="326"/>
      <c r="R61" s="280"/>
      <c r="S61" s="418">
        <f t="shared" ref="S61:S89" si="20">S60+1</f>
        <v>2</v>
      </c>
      <c r="T61" s="311"/>
      <c r="U61" s="311"/>
      <c r="V61" s="311"/>
      <c r="W61" s="311"/>
      <c r="X61" s="311"/>
      <c r="Y61" s="311"/>
      <c r="Z61" s="311"/>
      <c r="AA61" s="311"/>
      <c r="AB61" s="311"/>
      <c r="AC61" s="311"/>
      <c r="AD61" s="311"/>
      <c r="AE61" s="311"/>
      <c r="AF61" s="268"/>
      <c r="AG61" s="325"/>
      <c r="AH61" s="325"/>
      <c r="AI61" s="325"/>
      <c r="AJ61" s="280"/>
      <c r="AK61" s="410">
        <v>14</v>
      </c>
      <c r="AL61" s="285"/>
      <c r="AM61" s="285"/>
      <c r="AN61" s="285"/>
      <c r="AO61" s="285"/>
      <c r="AP61" s="285"/>
      <c r="AQ61" s="285"/>
      <c r="AR61" s="285"/>
      <c r="AS61" s="285"/>
      <c r="AT61" s="285"/>
      <c r="AU61" s="285"/>
      <c r="AV61" s="285"/>
      <c r="AW61" s="285"/>
      <c r="AX61" s="285"/>
      <c r="AY61" s="285"/>
      <c r="AZ61" s="285"/>
      <c r="BA61" s="285"/>
      <c r="BB61" s="285"/>
      <c r="BC61" s="285"/>
      <c r="BD61" s="285"/>
      <c r="BE61" s="285"/>
      <c r="BF61" s="285"/>
      <c r="BG61" s="285"/>
      <c r="BH61" s="285"/>
      <c r="BI61" s="285"/>
      <c r="BJ61" s="285"/>
      <c r="BK61" s="285"/>
      <c r="BL61" s="285"/>
      <c r="BM61" s="285"/>
      <c r="BN61" s="285"/>
      <c r="BO61" s="375"/>
      <c r="BP61" s="375"/>
      <c r="BQ61" s="408" t="str">
        <f t="shared" si="18"/>
        <v/>
      </c>
      <c r="BR61" s="331"/>
      <c r="BS61" s="324"/>
      <c r="BT61" s="324"/>
    </row>
    <row r="62" spans="1:72" ht="13.5" customHeight="1" x14ac:dyDescent="0.5">
      <c r="A62" s="326"/>
      <c r="B62" s="322"/>
      <c r="C62" s="460">
        <f t="shared" si="19"/>
        <v>14</v>
      </c>
      <c r="D62" s="302"/>
      <c r="E62" s="303"/>
      <c r="F62" s="303"/>
      <c r="G62" s="303"/>
      <c r="H62" s="303"/>
      <c r="I62" s="303"/>
      <c r="J62" s="307">
        <f t="shared" si="13"/>
        <v>0</v>
      </c>
      <c r="K62" s="308" t="e">
        <f t="shared" si="14"/>
        <v>#DIV/0!</v>
      </c>
      <c r="L62" s="305">
        <f t="shared" si="15"/>
        <v>1</v>
      </c>
      <c r="M62" s="305">
        <f t="shared" si="16"/>
        <v>1</v>
      </c>
      <c r="N62" s="306" t="e">
        <f t="shared" si="17"/>
        <v>#DIV/0!</v>
      </c>
      <c r="O62" s="323"/>
      <c r="P62" s="326"/>
      <c r="Q62" s="326"/>
      <c r="R62" s="280"/>
      <c r="S62" s="418">
        <f t="shared" si="20"/>
        <v>3</v>
      </c>
      <c r="T62" s="311"/>
      <c r="U62" s="311"/>
      <c r="V62" s="311"/>
      <c r="W62" s="311"/>
      <c r="X62" s="311"/>
      <c r="Y62" s="311"/>
      <c r="Z62" s="311"/>
      <c r="AA62" s="311"/>
      <c r="AB62" s="311"/>
      <c r="AC62" s="311"/>
      <c r="AD62" s="311"/>
      <c r="AE62" s="311"/>
      <c r="AF62" s="268"/>
      <c r="AG62" s="325"/>
      <c r="AH62" s="325"/>
      <c r="AI62" s="325"/>
      <c r="AJ62" s="280"/>
      <c r="AK62" s="410">
        <v>15</v>
      </c>
      <c r="AL62" s="285"/>
      <c r="AM62" s="285"/>
      <c r="AN62" s="285"/>
      <c r="AO62" s="285"/>
      <c r="AP62" s="285"/>
      <c r="AQ62" s="285"/>
      <c r="AR62" s="285"/>
      <c r="AS62" s="285"/>
      <c r="AT62" s="285"/>
      <c r="AU62" s="285"/>
      <c r="AV62" s="285"/>
      <c r="AW62" s="285"/>
      <c r="AX62" s="285"/>
      <c r="AY62" s="285"/>
      <c r="AZ62" s="285"/>
      <c r="BA62" s="285"/>
      <c r="BB62" s="285"/>
      <c r="BC62" s="285"/>
      <c r="BD62" s="285"/>
      <c r="BE62" s="285"/>
      <c r="BF62" s="285"/>
      <c r="BG62" s="285"/>
      <c r="BH62" s="285"/>
      <c r="BI62" s="285"/>
      <c r="BJ62" s="285"/>
      <c r="BK62" s="285"/>
      <c r="BL62" s="285"/>
      <c r="BM62" s="285"/>
      <c r="BN62" s="285"/>
      <c r="BO62" s="375"/>
      <c r="BP62" s="375"/>
      <c r="BQ62" s="408" t="str">
        <f t="shared" si="18"/>
        <v/>
      </c>
      <c r="BR62" s="331"/>
      <c r="BS62" s="324"/>
      <c r="BT62" s="324"/>
    </row>
    <row r="63" spans="1:72" ht="13.5" customHeight="1" x14ac:dyDescent="0.5">
      <c r="A63" s="326"/>
      <c r="B63" s="322"/>
      <c r="C63" s="460">
        <f t="shared" si="19"/>
        <v>15</v>
      </c>
      <c r="D63" s="302"/>
      <c r="E63" s="303"/>
      <c r="F63" s="303"/>
      <c r="G63" s="303"/>
      <c r="H63" s="303"/>
      <c r="I63" s="303"/>
      <c r="J63" s="307">
        <f t="shared" si="13"/>
        <v>0</v>
      </c>
      <c r="K63" s="308" t="e">
        <f t="shared" si="14"/>
        <v>#DIV/0!</v>
      </c>
      <c r="L63" s="305">
        <f t="shared" si="15"/>
        <v>1</v>
      </c>
      <c r="M63" s="305">
        <f t="shared" si="16"/>
        <v>1</v>
      </c>
      <c r="N63" s="306" t="e">
        <f t="shared" si="17"/>
        <v>#DIV/0!</v>
      </c>
      <c r="O63" s="323"/>
      <c r="P63" s="326"/>
      <c r="Q63" s="326"/>
      <c r="R63" s="280"/>
      <c r="S63" s="418">
        <f t="shared" si="20"/>
        <v>4</v>
      </c>
      <c r="T63" s="311"/>
      <c r="U63" s="311"/>
      <c r="V63" s="311"/>
      <c r="W63" s="311"/>
      <c r="X63" s="311"/>
      <c r="Y63" s="311"/>
      <c r="Z63" s="311"/>
      <c r="AA63" s="311"/>
      <c r="AB63" s="311"/>
      <c r="AC63" s="311"/>
      <c r="AD63" s="311"/>
      <c r="AE63" s="311"/>
      <c r="AF63" s="268"/>
      <c r="AG63" s="326"/>
      <c r="AH63" s="325"/>
      <c r="AI63" s="325"/>
      <c r="AJ63" s="280"/>
      <c r="AK63" s="410">
        <v>16</v>
      </c>
      <c r="AL63" s="285"/>
      <c r="AM63" s="285"/>
      <c r="AN63" s="285"/>
      <c r="AO63" s="285"/>
      <c r="AP63" s="285"/>
      <c r="AQ63" s="285"/>
      <c r="AR63" s="285"/>
      <c r="AS63" s="285"/>
      <c r="AT63" s="285"/>
      <c r="AU63" s="285"/>
      <c r="AV63" s="285"/>
      <c r="AW63" s="285"/>
      <c r="AX63" s="285"/>
      <c r="AY63" s="285"/>
      <c r="AZ63" s="285"/>
      <c r="BA63" s="285"/>
      <c r="BB63" s="285"/>
      <c r="BC63" s="285"/>
      <c r="BD63" s="285"/>
      <c r="BE63" s="285"/>
      <c r="BF63" s="285"/>
      <c r="BG63" s="285"/>
      <c r="BH63" s="285"/>
      <c r="BI63" s="285"/>
      <c r="BJ63" s="285"/>
      <c r="BK63" s="285"/>
      <c r="BL63" s="285"/>
      <c r="BM63" s="285"/>
      <c r="BN63" s="285"/>
      <c r="BO63" s="375"/>
      <c r="BP63" s="375"/>
      <c r="BQ63" s="408" t="str">
        <f t="shared" si="18"/>
        <v/>
      </c>
      <c r="BR63" s="331"/>
      <c r="BS63" s="324"/>
      <c r="BT63" s="324"/>
    </row>
    <row r="64" spans="1:72" ht="13.5" customHeight="1" x14ac:dyDescent="0.5">
      <c r="A64" s="326"/>
      <c r="B64" s="322"/>
      <c r="C64" s="460">
        <f t="shared" si="19"/>
        <v>16</v>
      </c>
      <c r="D64" s="302"/>
      <c r="E64" s="303"/>
      <c r="F64" s="303"/>
      <c r="G64" s="303"/>
      <c r="H64" s="303"/>
      <c r="I64" s="303"/>
      <c r="J64" s="307">
        <f t="shared" si="13"/>
        <v>0</v>
      </c>
      <c r="K64" s="308" t="e">
        <f t="shared" si="14"/>
        <v>#DIV/0!</v>
      </c>
      <c r="L64" s="305">
        <f t="shared" si="15"/>
        <v>1</v>
      </c>
      <c r="M64" s="305">
        <f t="shared" si="16"/>
        <v>1</v>
      </c>
      <c r="N64" s="306" t="e">
        <f t="shared" si="17"/>
        <v>#DIV/0!</v>
      </c>
      <c r="O64" s="323"/>
      <c r="P64" s="326"/>
      <c r="Q64" s="326"/>
      <c r="R64" s="280"/>
      <c r="S64" s="418">
        <f t="shared" si="20"/>
        <v>5</v>
      </c>
      <c r="T64" s="311"/>
      <c r="U64" s="311"/>
      <c r="V64" s="311"/>
      <c r="W64" s="311"/>
      <c r="X64" s="311"/>
      <c r="Y64" s="311"/>
      <c r="Z64" s="311"/>
      <c r="AA64" s="311"/>
      <c r="AB64" s="311"/>
      <c r="AC64" s="311"/>
      <c r="AD64" s="311"/>
      <c r="AE64" s="311"/>
      <c r="AF64" s="268"/>
      <c r="AG64" s="326"/>
      <c r="AH64" s="325"/>
      <c r="AI64" s="325"/>
      <c r="AJ64" s="280"/>
      <c r="AK64" s="410">
        <v>17</v>
      </c>
      <c r="AL64" s="285"/>
      <c r="AM64" s="285"/>
      <c r="AN64" s="285"/>
      <c r="AO64" s="285"/>
      <c r="AP64" s="285"/>
      <c r="AQ64" s="285"/>
      <c r="AR64" s="285"/>
      <c r="AS64" s="285"/>
      <c r="AT64" s="285"/>
      <c r="AU64" s="285"/>
      <c r="AV64" s="285"/>
      <c r="AW64" s="285"/>
      <c r="AX64" s="285"/>
      <c r="AY64" s="285"/>
      <c r="AZ64" s="285"/>
      <c r="BA64" s="285"/>
      <c r="BB64" s="285"/>
      <c r="BC64" s="285"/>
      <c r="BD64" s="285"/>
      <c r="BE64" s="285"/>
      <c r="BF64" s="285"/>
      <c r="BG64" s="285"/>
      <c r="BH64" s="285"/>
      <c r="BI64" s="285"/>
      <c r="BJ64" s="285"/>
      <c r="BK64" s="285"/>
      <c r="BL64" s="285"/>
      <c r="BM64" s="285"/>
      <c r="BN64" s="285"/>
      <c r="BO64" s="375"/>
      <c r="BP64" s="375"/>
      <c r="BQ64" s="408" t="str">
        <f t="shared" si="18"/>
        <v/>
      </c>
      <c r="BR64" s="331"/>
      <c r="BS64" s="324"/>
      <c r="BT64" s="324"/>
    </row>
    <row r="65" spans="1:72" ht="13.5" customHeight="1" x14ac:dyDescent="0.5">
      <c r="A65" s="326"/>
      <c r="B65" s="322"/>
      <c r="C65" s="460">
        <f t="shared" si="19"/>
        <v>17</v>
      </c>
      <c r="D65" s="302"/>
      <c r="E65" s="303"/>
      <c r="F65" s="303"/>
      <c r="G65" s="303"/>
      <c r="H65" s="303"/>
      <c r="I65" s="303"/>
      <c r="J65" s="307">
        <f t="shared" si="13"/>
        <v>0</v>
      </c>
      <c r="K65" s="308" t="e">
        <f t="shared" si="14"/>
        <v>#DIV/0!</v>
      </c>
      <c r="L65" s="305">
        <f t="shared" si="15"/>
        <v>1</v>
      </c>
      <c r="M65" s="305">
        <f t="shared" si="16"/>
        <v>1</v>
      </c>
      <c r="N65" s="306" t="e">
        <f t="shared" si="17"/>
        <v>#DIV/0!</v>
      </c>
      <c r="O65" s="323"/>
      <c r="P65" s="326"/>
      <c r="Q65" s="326"/>
      <c r="R65" s="280"/>
      <c r="S65" s="418">
        <f t="shared" si="20"/>
        <v>6</v>
      </c>
      <c r="T65" s="311"/>
      <c r="U65" s="311"/>
      <c r="V65" s="311"/>
      <c r="W65" s="311"/>
      <c r="X65" s="311"/>
      <c r="Y65" s="311"/>
      <c r="Z65" s="311"/>
      <c r="AA65" s="311"/>
      <c r="AB65" s="311"/>
      <c r="AC65" s="311"/>
      <c r="AD65" s="311"/>
      <c r="AE65" s="311"/>
      <c r="AF65" s="268"/>
      <c r="AG65" s="326"/>
      <c r="AH65" s="325"/>
      <c r="AI65" s="325"/>
      <c r="AJ65" s="280"/>
      <c r="AK65" s="410">
        <v>18</v>
      </c>
      <c r="AL65" s="285"/>
      <c r="AM65" s="285"/>
      <c r="AN65" s="285"/>
      <c r="AO65" s="285"/>
      <c r="AP65" s="285"/>
      <c r="AQ65" s="285"/>
      <c r="AR65" s="285"/>
      <c r="AS65" s="285"/>
      <c r="AT65" s="285"/>
      <c r="AU65" s="285"/>
      <c r="AV65" s="285"/>
      <c r="AW65" s="285"/>
      <c r="AX65" s="285"/>
      <c r="AY65" s="285"/>
      <c r="AZ65" s="285"/>
      <c r="BA65" s="285"/>
      <c r="BB65" s="285"/>
      <c r="BC65" s="285"/>
      <c r="BD65" s="285"/>
      <c r="BE65" s="285"/>
      <c r="BF65" s="285"/>
      <c r="BG65" s="285"/>
      <c r="BH65" s="285"/>
      <c r="BI65" s="285"/>
      <c r="BJ65" s="285"/>
      <c r="BK65" s="285"/>
      <c r="BL65" s="285"/>
      <c r="BM65" s="285"/>
      <c r="BN65" s="285"/>
      <c r="BO65" s="375"/>
      <c r="BP65" s="375"/>
      <c r="BQ65" s="408" t="str">
        <f t="shared" si="18"/>
        <v/>
      </c>
      <c r="BR65" s="331"/>
      <c r="BS65" s="324"/>
      <c r="BT65" s="324"/>
    </row>
    <row r="66" spans="1:72" ht="13.5" customHeight="1" x14ac:dyDescent="0.5">
      <c r="A66" s="326"/>
      <c r="B66" s="322"/>
      <c r="C66" s="460">
        <f t="shared" si="19"/>
        <v>18</v>
      </c>
      <c r="D66" s="302"/>
      <c r="E66" s="303"/>
      <c r="F66" s="303"/>
      <c r="G66" s="303"/>
      <c r="H66" s="303"/>
      <c r="I66" s="303"/>
      <c r="J66" s="307">
        <f t="shared" si="13"/>
        <v>0</v>
      </c>
      <c r="K66" s="308" t="e">
        <f t="shared" si="14"/>
        <v>#DIV/0!</v>
      </c>
      <c r="L66" s="305">
        <f t="shared" si="15"/>
        <v>1</v>
      </c>
      <c r="M66" s="305">
        <f t="shared" si="16"/>
        <v>1</v>
      </c>
      <c r="N66" s="306" t="e">
        <f t="shared" si="17"/>
        <v>#DIV/0!</v>
      </c>
      <c r="O66" s="323"/>
      <c r="P66" s="326"/>
      <c r="Q66" s="326"/>
      <c r="R66" s="280"/>
      <c r="S66" s="418">
        <f t="shared" si="20"/>
        <v>7</v>
      </c>
      <c r="T66" s="311"/>
      <c r="U66" s="311"/>
      <c r="V66" s="311"/>
      <c r="W66" s="311"/>
      <c r="X66" s="311"/>
      <c r="Y66" s="311"/>
      <c r="Z66" s="311"/>
      <c r="AA66" s="311"/>
      <c r="AB66" s="311"/>
      <c r="AC66" s="311"/>
      <c r="AD66" s="311"/>
      <c r="AE66" s="311"/>
      <c r="AF66" s="268"/>
      <c r="AG66" s="326"/>
      <c r="AH66" s="325"/>
      <c r="AI66" s="325"/>
      <c r="AJ66" s="280"/>
      <c r="AK66" s="410">
        <v>19</v>
      </c>
      <c r="AL66" s="285"/>
      <c r="AM66" s="285"/>
      <c r="AN66" s="285"/>
      <c r="AO66" s="285"/>
      <c r="AP66" s="285"/>
      <c r="AQ66" s="285"/>
      <c r="AR66" s="285"/>
      <c r="AS66" s="285"/>
      <c r="AT66" s="285"/>
      <c r="AU66" s="285"/>
      <c r="AV66" s="285"/>
      <c r="AW66" s="285"/>
      <c r="AX66" s="285"/>
      <c r="AY66" s="285"/>
      <c r="AZ66" s="285"/>
      <c r="BA66" s="285"/>
      <c r="BB66" s="285"/>
      <c r="BC66" s="285"/>
      <c r="BD66" s="285"/>
      <c r="BE66" s="285"/>
      <c r="BF66" s="285"/>
      <c r="BG66" s="285"/>
      <c r="BH66" s="285"/>
      <c r="BI66" s="285"/>
      <c r="BJ66" s="285"/>
      <c r="BK66" s="285"/>
      <c r="BL66" s="285"/>
      <c r="BM66" s="285"/>
      <c r="BN66" s="285"/>
      <c r="BO66" s="375"/>
      <c r="BP66" s="375"/>
      <c r="BQ66" s="408" t="str">
        <f t="shared" si="18"/>
        <v/>
      </c>
      <c r="BR66" s="331"/>
      <c r="BS66" s="324"/>
      <c r="BT66" s="324"/>
    </row>
    <row r="67" spans="1:72" ht="13.5" customHeight="1" x14ac:dyDescent="0.5">
      <c r="A67" s="326"/>
      <c r="B67" s="322"/>
      <c r="C67" s="460">
        <f t="shared" si="19"/>
        <v>19</v>
      </c>
      <c r="D67" s="302"/>
      <c r="E67" s="303"/>
      <c r="F67" s="303"/>
      <c r="G67" s="303"/>
      <c r="H67" s="303"/>
      <c r="I67" s="303"/>
      <c r="J67" s="307">
        <f t="shared" si="13"/>
        <v>0</v>
      </c>
      <c r="K67" s="308" t="e">
        <f t="shared" si="14"/>
        <v>#DIV/0!</v>
      </c>
      <c r="L67" s="305">
        <f t="shared" si="15"/>
        <v>1</v>
      </c>
      <c r="M67" s="305">
        <f t="shared" si="16"/>
        <v>1</v>
      </c>
      <c r="N67" s="306" t="e">
        <f t="shared" si="17"/>
        <v>#DIV/0!</v>
      </c>
      <c r="O67" s="323"/>
      <c r="P67" s="326"/>
      <c r="Q67" s="326"/>
      <c r="R67" s="280"/>
      <c r="S67" s="418">
        <f t="shared" si="20"/>
        <v>8</v>
      </c>
      <c r="T67" s="311"/>
      <c r="U67" s="311"/>
      <c r="V67" s="311"/>
      <c r="W67" s="311"/>
      <c r="X67" s="311"/>
      <c r="Y67" s="311"/>
      <c r="Z67" s="311"/>
      <c r="AA67" s="311"/>
      <c r="AB67" s="311"/>
      <c r="AC67" s="311"/>
      <c r="AD67" s="311"/>
      <c r="AE67" s="311"/>
      <c r="AF67" s="268"/>
      <c r="AG67" s="326"/>
      <c r="AH67" s="325"/>
      <c r="AI67" s="325"/>
      <c r="AJ67" s="280"/>
      <c r="AK67" s="410">
        <v>20</v>
      </c>
      <c r="AL67" s="285"/>
      <c r="AM67" s="285"/>
      <c r="AN67" s="285"/>
      <c r="AO67" s="285"/>
      <c r="AP67" s="285"/>
      <c r="AQ67" s="285"/>
      <c r="AR67" s="285"/>
      <c r="AS67" s="285"/>
      <c r="AT67" s="285"/>
      <c r="AU67" s="285"/>
      <c r="AV67" s="285"/>
      <c r="AW67" s="285"/>
      <c r="AX67" s="285"/>
      <c r="AY67" s="285"/>
      <c r="AZ67" s="285"/>
      <c r="BA67" s="285"/>
      <c r="BB67" s="285"/>
      <c r="BC67" s="285"/>
      <c r="BD67" s="285"/>
      <c r="BE67" s="285"/>
      <c r="BF67" s="285"/>
      <c r="BG67" s="285"/>
      <c r="BH67" s="285"/>
      <c r="BI67" s="285"/>
      <c r="BJ67" s="285"/>
      <c r="BK67" s="285"/>
      <c r="BL67" s="285"/>
      <c r="BM67" s="285"/>
      <c r="BN67" s="285"/>
      <c r="BO67" s="375"/>
      <c r="BP67" s="375"/>
      <c r="BQ67" s="408" t="str">
        <f t="shared" si="18"/>
        <v/>
      </c>
      <c r="BR67" s="331"/>
      <c r="BS67" s="324"/>
      <c r="BT67" s="324"/>
    </row>
    <row r="68" spans="1:72" ht="13.5" customHeight="1" x14ac:dyDescent="0.5">
      <c r="A68" s="326"/>
      <c r="B68" s="322"/>
      <c r="C68" s="460">
        <f t="shared" si="19"/>
        <v>20</v>
      </c>
      <c r="D68" s="302"/>
      <c r="E68" s="303"/>
      <c r="F68" s="303"/>
      <c r="G68" s="303"/>
      <c r="H68" s="303"/>
      <c r="I68" s="303"/>
      <c r="J68" s="307">
        <f t="shared" si="13"/>
        <v>0</v>
      </c>
      <c r="K68" s="308" t="e">
        <f t="shared" si="14"/>
        <v>#DIV/0!</v>
      </c>
      <c r="L68" s="305">
        <f t="shared" si="15"/>
        <v>1</v>
      </c>
      <c r="M68" s="305">
        <f t="shared" si="16"/>
        <v>1</v>
      </c>
      <c r="N68" s="306" t="e">
        <f t="shared" si="17"/>
        <v>#DIV/0!</v>
      </c>
      <c r="O68" s="323"/>
      <c r="P68" s="326"/>
      <c r="Q68" s="326"/>
      <c r="R68" s="280"/>
      <c r="S68" s="418">
        <f t="shared" si="20"/>
        <v>9</v>
      </c>
      <c r="T68" s="311"/>
      <c r="U68" s="311"/>
      <c r="V68" s="311"/>
      <c r="W68" s="311"/>
      <c r="X68" s="311"/>
      <c r="Y68" s="311"/>
      <c r="Z68" s="311"/>
      <c r="AA68" s="311"/>
      <c r="AB68" s="311"/>
      <c r="AC68" s="311"/>
      <c r="AD68" s="311"/>
      <c r="AE68" s="311"/>
      <c r="AF68" s="268"/>
      <c r="AG68" s="326"/>
      <c r="AH68" s="325"/>
      <c r="AI68" s="325"/>
      <c r="AJ68" s="280"/>
      <c r="AK68" s="410">
        <v>21</v>
      </c>
      <c r="AL68" s="285"/>
      <c r="AM68" s="285"/>
      <c r="AN68" s="285"/>
      <c r="AO68" s="285"/>
      <c r="AP68" s="285"/>
      <c r="AQ68" s="285"/>
      <c r="AR68" s="285"/>
      <c r="AS68" s="285"/>
      <c r="AT68" s="285"/>
      <c r="AU68" s="285"/>
      <c r="AV68" s="285"/>
      <c r="AW68" s="285"/>
      <c r="AX68" s="285"/>
      <c r="AY68" s="285"/>
      <c r="AZ68" s="285"/>
      <c r="BA68" s="285"/>
      <c r="BB68" s="285"/>
      <c r="BC68" s="285"/>
      <c r="BD68" s="285"/>
      <c r="BE68" s="285"/>
      <c r="BF68" s="285"/>
      <c r="BG68" s="285"/>
      <c r="BH68" s="285"/>
      <c r="BI68" s="285"/>
      <c r="BJ68" s="285"/>
      <c r="BK68" s="285"/>
      <c r="BL68" s="285"/>
      <c r="BM68" s="285"/>
      <c r="BN68" s="285"/>
      <c r="BO68" s="375"/>
      <c r="BP68" s="375"/>
      <c r="BQ68" s="408" t="str">
        <f t="shared" si="18"/>
        <v/>
      </c>
      <c r="BR68" s="331"/>
      <c r="BS68" s="324"/>
      <c r="BT68" s="324"/>
    </row>
    <row r="69" spans="1:72" ht="13.5" customHeight="1" x14ac:dyDescent="0.5">
      <c r="A69" s="326"/>
      <c r="B69" s="322"/>
      <c r="C69" s="460">
        <f t="shared" si="19"/>
        <v>21</v>
      </c>
      <c r="D69" s="302"/>
      <c r="E69" s="303"/>
      <c r="F69" s="303"/>
      <c r="G69" s="303"/>
      <c r="H69" s="303"/>
      <c r="I69" s="303"/>
      <c r="J69" s="307">
        <f t="shared" si="13"/>
        <v>0</v>
      </c>
      <c r="K69" s="308" t="e">
        <f t="shared" si="14"/>
        <v>#DIV/0!</v>
      </c>
      <c r="L69" s="305">
        <f t="shared" si="15"/>
        <v>1</v>
      </c>
      <c r="M69" s="305">
        <f t="shared" si="16"/>
        <v>1</v>
      </c>
      <c r="N69" s="306" t="e">
        <f t="shared" si="17"/>
        <v>#DIV/0!</v>
      </c>
      <c r="O69" s="323"/>
      <c r="P69" s="326"/>
      <c r="Q69" s="326"/>
      <c r="R69" s="280"/>
      <c r="S69" s="418">
        <f t="shared" si="20"/>
        <v>10</v>
      </c>
      <c r="T69" s="311"/>
      <c r="U69" s="311"/>
      <c r="V69" s="311"/>
      <c r="W69" s="311"/>
      <c r="X69" s="311"/>
      <c r="Y69" s="311"/>
      <c r="Z69" s="311"/>
      <c r="AA69" s="311"/>
      <c r="AB69" s="311"/>
      <c r="AC69" s="311"/>
      <c r="AD69" s="311"/>
      <c r="AE69" s="311"/>
      <c r="AF69" s="268"/>
      <c r="AG69" s="326"/>
      <c r="AH69" s="325"/>
      <c r="AI69" s="325"/>
      <c r="AJ69" s="280"/>
      <c r="AK69" s="410">
        <v>22</v>
      </c>
      <c r="AL69" s="285"/>
      <c r="AM69" s="285"/>
      <c r="AN69" s="285"/>
      <c r="AO69" s="285"/>
      <c r="AP69" s="285"/>
      <c r="AQ69" s="285"/>
      <c r="AR69" s="285"/>
      <c r="AS69" s="285"/>
      <c r="AT69" s="285"/>
      <c r="AU69" s="285"/>
      <c r="AV69" s="285"/>
      <c r="AW69" s="285"/>
      <c r="AX69" s="285"/>
      <c r="AY69" s="285"/>
      <c r="AZ69" s="285"/>
      <c r="BA69" s="285"/>
      <c r="BB69" s="285"/>
      <c r="BC69" s="285"/>
      <c r="BD69" s="285"/>
      <c r="BE69" s="285"/>
      <c r="BF69" s="285"/>
      <c r="BG69" s="285"/>
      <c r="BH69" s="285"/>
      <c r="BI69" s="285"/>
      <c r="BJ69" s="285"/>
      <c r="BK69" s="285"/>
      <c r="BL69" s="285"/>
      <c r="BM69" s="285"/>
      <c r="BN69" s="285"/>
      <c r="BO69" s="375"/>
      <c r="BP69" s="375"/>
      <c r="BQ69" s="408" t="str">
        <f t="shared" si="18"/>
        <v/>
      </c>
      <c r="BR69" s="331"/>
      <c r="BS69" s="324"/>
      <c r="BT69" s="324"/>
    </row>
    <row r="70" spans="1:72" ht="13.5" customHeight="1" x14ac:dyDescent="0.5">
      <c r="A70" s="326"/>
      <c r="B70" s="322"/>
      <c r="C70" s="460">
        <f t="shared" si="19"/>
        <v>22</v>
      </c>
      <c r="D70" s="302"/>
      <c r="E70" s="303"/>
      <c r="F70" s="303"/>
      <c r="G70" s="303"/>
      <c r="H70" s="303"/>
      <c r="I70" s="303"/>
      <c r="J70" s="307">
        <f t="shared" si="13"/>
        <v>0</v>
      </c>
      <c r="K70" s="308" t="e">
        <f t="shared" si="14"/>
        <v>#DIV/0!</v>
      </c>
      <c r="L70" s="305">
        <f t="shared" si="15"/>
        <v>1</v>
      </c>
      <c r="M70" s="305">
        <f t="shared" si="16"/>
        <v>1</v>
      </c>
      <c r="N70" s="306" t="e">
        <f t="shared" si="17"/>
        <v>#DIV/0!</v>
      </c>
      <c r="O70" s="323"/>
      <c r="P70" s="326"/>
      <c r="Q70" s="326"/>
      <c r="R70" s="280"/>
      <c r="S70" s="418">
        <f t="shared" si="20"/>
        <v>11</v>
      </c>
      <c r="T70" s="311"/>
      <c r="U70" s="311"/>
      <c r="V70" s="311"/>
      <c r="W70" s="311"/>
      <c r="X70" s="311"/>
      <c r="Y70" s="311"/>
      <c r="Z70" s="311"/>
      <c r="AA70" s="311"/>
      <c r="AB70" s="311"/>
      <c r="AC70" s="311"/>
      <c r="AD70" s="311"/>
      <c r="AE70" s="311"/>
      <c r="AF70" s="268"/>
      <c r="AG70" s="326"/>
      <c r="AH70" s="325"/>
      <c r="AI70" s="325"/>
      <c r="AJ70" s="280"/>
      <c r="AK70" s="410">
        <v>23</v>
      </c>
      <c r="AL70" s="285"/>
      <c r="AM70" s="285"/>
      <c r="AN70" s="285"/>
      <c r="AO70" s="285"/>
      <c r="AP70" s="285"/>
      <c r="AQ70" s="285"/>
      <c r="AR70" s="285"/>
      <c r="AS70" s="285"/>
      <c r="AT70" s="285"/>
      <c r="AU70" s="285"/>
      <c r="AV70" s="285"/>
      <c r="AW70" s="285"/>
      <c r="AX70" s="285"/>
      <c r="AY70" s="285"/>
      <c r="AZ70" s="285"/>
      <c r="BA70" s="285"/>
      <c r="BB70" s="285"/>
      <c r="BC70" s="285"/>
      <c r="BD70" s="285"/>
      <c r="BE70" s="285"/>
      <c r="BF70" s="285"/>
      <c r="BG70" s="285"/>
      <c r="BH70" s="285"/>
      <c r="BI70" s="285"/>
      <c r="BJ70" s="285"/>
      <c r="BK70" s="285"/>
      <c r="BL70" s="285"/>
      <c r="BM70" s="285"/>
      <c r="BN70" s="285"/>
      <c r="BO70" s="375"/>
      <c r="BP70" s="375"/>
      <c r="BQ70" s="408" t="str">
        <f t="shared" si="18"/>
        <v/>
      </c>
      <c r="BR70" s="331"/>
      <c r="BS70" s="324"/>
      <c r="BT70" s="324"/>
    </row>
    <row r="71" spans="1:72" ht="13.5" customHeight="1" x14ac:dyDescent="0.5">
      <c r="A71" s="326"/>
      <c r="B71" s="322"/>
      <c r="C71" s="460">
        <f t="shared" si="19"/>
        <v>23</v>
      </c>
      <c r="D71" s="302"/>
      <c r="E71" s="303"/>
      <c r="F71" s="303"/>
      <c r="G71" s="303"/>
      <c r="H71" s="303"/>
      <c r="I71" s="303"/>
      <c r="J71" s="307">
        <f t="shared" si="13"/>
        <v>0</v>
      </c>
      <c r="K71" s="308" t="e">
        <f t="shared" si="14"/>
        <v>#DIV/0!</v>
      </c>
      <c r="L71" s="305">
        <f t="shared" si="15"/>
        <v>1</v>
      </c>
      <c r="M71" s="305">
        <f t="shared" si="16"/>
        <v>1</v>
      </c>
      <c r="N71" s="306" t="e">
        <f t="shared" si="17"/>
        <v>#DIV/0!</v>
      </c>
      <c r="O71" s="323"/>
      <c r="P71" s="326"/>
      <c r="Q71" s="326"/>
      <c r="R71" s="280"/>
      <c r="S71" s="418">
        <f t="shared" si="20"/>
        <v>12</v>
      </c>
      <c r="T71" s="311"/>
      <c r="U71" s="311"/>
      <c r="V71" s="311"/>
      <c r="W71" s="311"/>
      <c r="X71" s="311"/>
      <c r="Y71" s="311"/>
      <c r="Z71" s="311"/>
      <c r="AA71" s="311"/>
      <c r="AB71" s="311"/>
      <c r="AC71" s="311"/>
      <c r="AD71" s="311"/>
      <c r="AE71" s="311"/>
      <c r="AF71" s="268"/>
      <c r="AG71" s="326"/>
      <c r="AH71" s="325"/>
      <c r="AI71" s="325"/>
      <c r="AJ71" s="280"/>
      <c r="AK71" s="425">
        <v>24</v>
      </c>
      <c r="AL71" s="426"/>
      <c r="AM71" s="426"/>
      <c r="AN71" s="426"/>
      <c r="AO71" s="426"/>
      <c r="AP71" s="426"/>
      <c r="AQ71" s="426"/>
      <c r="AR71" s="426"/>
      <c r="AS71" s="426"/>
      <c r="AT71" s="426"/>
      <c r="AU71" s="426"/>
      <c r="AV71" s="426"/>
      <c r="AW71" s="426"/>
      <c r="AX71" s="426"/>
      <c r="AY71" s="426"/>
      <c r="AZ71" s="426"/>
      <c r="BA71" s="426"/>
      <c r="BB71" s="426"/>
      <c r="BC71" s="426"/>
      <c r="BD71" s="426"/>
      <c r="BE71" s="426"/>
      <c r="BF71" s="426"/>
      <c r="BG71" s="426"/>
      <c r="BH71" s="426"/>
      <c r="BI71" s="426"/>
      <c r="BJ71" s="426"/>
      <c r="BK71" s="426"/>
      <c r="BL71" s="426"/>
      <c r="BM71" s="426"/>
      <c r="BN71" s="426"/>
      <c r="BO71" s="375"/>
      <c r="BP71" s="375"/>
      <c r="BQ71" s="409" t="str">
        <f t="shared" si="18"/>
        <v/>
      </c>
      <c r="BR71" s="331"/>
      <c r="BS71" s="324"/>
      <c r="BT71" s="324"/>
    </row>
    <row r="72" spans="1:72" ht="13.5" customHeight="1" x14ac:dyDescent="0.5">
      <c r="A72" s="326"/>
      <c r="B72" s="322"/>
      <c r="C72" s="460">
        <f t="shared" si="19"/>
        <v>24</v>
      </c>
      <c r="D72" s="302"/>
      <c r="E72" s="303"/>
      <c r="F72" s="303"/>
      <c r="G72" s="303"/>
      <c r="H72" s="303"/>
      <c r="I72" s="303"/>
      <c r="J72" s="307">
        <f t="shared" si="13"/>
        <v>0</v>
      </c>
      <c r="K72" s="308" t="e">
        <f t="shared" si="14"/>
        <v>#DIV/0!</v>
      </c>
      <c r="L72" s="305">
        <f t="shared" si="15"/>
        <v>1</v>
      </c>
      <c r="M72" s="305">
        <f t="shared" si="16"/>
        <v>1</v>
      </c>
      <c r="N72" s="306" t="e">
        <f t="shared" si="17"/>
        <v>#DIV/0!</v>
      </c>
      <c r="O72" s="323"/>
      <c r="P72" s="326"/>
      <c r="Q72" s="326"/>
      <c r="R72" s="280"/>
      <c r="S72" s="418">
        <f t="shared" si="20"/>
        <v>13</v>
      </c>
      <c r="T72" s="311"/>
      <c r="U72" s="311"/>
      <c r="V72" s="311"/>
      <c r="W72" s="311"/>
      <c r="X72" s="311"/>
      <c r="Y72" s="311"/>
      <c r="Z72" s="311"/>
      <c r="AA72" s="311"/>
      <c r="AB72" s="311"/>
      <c r="AC72" s="311"/>
      <c r="AD72" s="311"/>
      <c r="AE72" s="311"/>
      <c r="AF72" s="268"/>
      <c r="AG72" s="326"/>
      <c r="AH72" s="325"/>
      <c r="AI72" s="325"/>
      <c r="AJ72" s="280"/>
      <c r="AK72" s="274"/>
      <c r="AL72" s="267"/>
      <c r="AM72" s="267"/>
      <c r="AN72" s="267"/>
      <c r="AO72" s="267"/>
      <c r="AP72" s="267"/>
      <c r="AQ72" s="267"/>
      <c r="AR72" s="267"/>
      <c r="AS72" s="267"/>
      <c r="AT72" s="267"/>
      <c r="AU72" s="267"/>
      <c r="AV72" s="267"/>
      <c r="AW72" s="267"/>
      <c r="AX72" s="267"/>
      <c r="AY72" s="267"/>
      <c r="AZ72" s="267"/>
      <c r="BA72" s="267"/>
      <c r="BB72" s="267"/>
      <c r="BC72" s="267"/>
      <c r="BD72" s="267"/>
      <c r="BE72" s="267"/>
      <c r="BF72" s="267"/>
      <c r="BG72" s="267"/>
      <c r="BH72" s="267"/>
      <c r="BI72" s="267"/>
      <c r="BJ72" s="267"/>
      <c r="BK72" s="267"/>
      <c r="BL72" s="267"/>
      <c r="BM72" s="267"/>
      <c r="BN72" s="267"/>
      <c r="BO72" s="267"/>
      <c r="BP72" s="267"/>
      <c r="BQ72" s="312"/>
      <c r="BR72" s="331"/>
      <c r="BS72" s="324"/>
      <c r="BT72" s="324"/>
    </row>
    <row r="73" spans="1:72" ht="13.5" customHeight="1" x14ac:dyDescent="0.5">
      <c r="A73" s="326"/>
      <c r="B73" s="322"/>
      <c r="C73" s="460">
        <f t="shared" si="19"/>
        <v>25</v>
      </c>
      <c r="D73" s="302"/>
      <c r="E73" s="303"/>
      <c r="F73" s="303"/>
      <c r="G73" s="303"/>
      <c r="H73" s="303"/>
      <c r="I73" s="303"/>
      <c r="J73" s="307">
        <f t="shared" si="13"/>
        <v>0</v>
      </c>
      <c r="K73" s="308" t="e">
        <f t="shared" si="14"/>
        <v>#DIV/0!</v>
      </c>
      <c r="L73" s="305">
        <f t="shared" si="15"/>
        <v>1</v>
      </c>
      <c r="M73" s="305">
        <f t="shared" si="16"/>
        <v>1</v>
      </c>
      <c r="N73" s="306" t="e">
        <f t="shared" si="17"/>
        <v>#DIV/0!</v>
      </c>
      <c r="O73" s="323"/>
      <c r="P73" s="326"/>
      <c r="Q73" s="326"/>
      <c r="R73" s="280"/>
      <c r="S73" s="418">
        <f t="shared" si="20"/>
        <v>14</v>
      </c>
      <c r="T73" s="311"/>
      <c r="U73" s="311"/>
      <c r="V73" s="311"/>
      <c r="W73" s="311"/>
      <c r="X73" s="311"/>
      <c r="Y73" s="311"/>
      <c r="Z73" s="311"/>
      <c r="AA73" s="311"/>
      <c r="AB73" s="311"/>
      <c r="AC73" s="311"/>
      <c r="AD73" s="311"/>
      <c r="AE73" s="311"/>
      <c r="AF73" s="268"/>
      <c r="AG73" s="326"/>
      <c r="AH73" s="325"/>
      <c r="AI73" s="325"/>
      <c r="AJ73" s="296"/>
      <c r="AK73" s="394"/>
      <c r="AL73" s="297"/>
      <c r="AM73" s="297"/>
      <c r="AN73" s="297"/>
      <c r="AO73" s="297"/>
      <c r="AP73" s="297"/>
      <c r="AQ73" s="297"/>
      <c r="AR73" s="297"/>
      <c r="AS73" s="297"/>
      <c r="AT73" s="297"/>
      <c r="AU73" s="297"/>
      <c r="AV73" s="297"/>
      <c r="AW73" s="297"/>
      <c r="AX73" s="297"/>
      <c r="AY73" s="297"/>
      <c r="AZ73" s="297"/>
      <c r="BA73" s="297"/>
      <c r="BB73" s="297"/>
      <c r="BC73" s="297"/>
      <c r="BD73" s="297"/>
      <c r="BE73" s="297"/>
      <c r="BF73" s="297"/>
      <c r="BG73" s="297"/>
      <c r="BH73" s="297"/>
      <c r="BI73" s="297"/>
      <c r="BJ73" s="297"/>
      <c r="BK73" s="297"/>
      <c r="BL73" s="297"/>
      <c r="BM73" s="297"/>
      <c r="BN73" s="297"/>
      <c r="BO73" s="297"/>
      <c r="BP73" s="297"/>
      <c r="BQ73" s="297"/>
      <c r="BR73" s="298"/>
      <c r="BS73" s="324"/>
      <c r="BT73" s="324"/>
    </row>
    <row r="74" spans="1:72" ht="13.5" customHeight="1" x14ac:dyDescent="0.5">
      <c r="A74" s="326"/>
      <c r="B74" s="322"/>
      <c r="C74" s="460">
        <f t="shared" si="19"/>
        <v>26</v>
      </c>
      <c r="D74" s="302"/>
      <c r="E74" s="303"/>
      <c r="F74" s="303"/>
      <c r="G74" s="303"/>
      <c r="H74" s="303"/>
      <c r="I74" s="303"/>
      <c r="J74" s="307">
        <f t="shared" si="13"/>
        <v>0</v>
      </c>
      <c r="K74" s="308" t="e">
        <f t="shared" si="14"/>
        <v>#DIV/0!</v>
      </c>
      <c r="L74" s="305">
        <f t="shared" si="15"/>
        <v>1</v>
      </c>
      <c r="M74" s="305">
        <f t="shared" si="16"/>
        <v>1</v>
      </c>
      <c r="N74" s="306" t="e">
        <f t="shared" si="17"/>
        <v>#DIV/0!</v>
      </c>
      <c r="O74" s="323"/>
      <c r="P74" s="326"/>
      <c r="Q74" s="326"/>
      <c r="R74" s="280"/>
      <c r="S74" s="418">
        <f t="shared" si="20"/>
        <v>15</v>
      </c>
      <c r="T74" s="311"/>
      <c r="U74" s="311"/>
      <c r="V74" s="311"/>
      <c r="W74" s="311"/>
      <c r="X74" s="311"/>
      <c r="Y74" s="311"/>
      <c r="Z74" s="311"/>
      <c r="AA74" s="311"/>
      <c r="AB74" s="311"/>
      <c r="AC74" s="311"/>
      <c r="AD74" s="311"/>
      <c r="AE74" s="311"/>
      <c r="AF74" s="268"/>
      <c r="AG74" s="326"/>
      <c r="AH74" s="325"/>
      <c r="AI74" s="325"/>
      <c r="AJ74" s="272"/>
      <c r="AK74" s="266"/>
      <c r="AL74" s="266"/>
      <c r="AM74" s="266"/>
      <c r="AN74" s="266"/>
      <c r="AO74" s="266"/>
      <c r="AP74" s="266"/>
      <c r="AQ74" s="266"/>
      <c r="AR74" s="266"/>
      <c r="AS74" s="266"/>
      <c r="AT74" s="266"/>
      <c r="AU74" s="266"/>
      <c r="AV74" s="266"/>
      <c r="AW74" s="266"/>
      <c r="AX74" s="266"/>
      <c r="AY74" s="266"/>
      <c r="AZ74" s="274"/>
      <c r="BA74" s="267"/>
      <c r="BB74" s="267"/>
      <c r="BC74" s="267"/>
      <c r="BD74" s="267"/>
      <c r="BE74" s="267"/>
      <c r="BF74" s="267"/>
      <c r="BG74" s="267"/>
      <c r="BH74" s="267"/>
      <c r="BI74" s="267"/>
      <c r="BJ74" s="267"/>
      <c r="BK74" s="267"/>
      <c r="BL74" s="267"/>
      <c r="BM74" s="267"/>
      <c r="BN74" s="267"/>
      <c r="BO74" s="267"/>
      <c r="BP74" s="267"/>
      <c r="BQ74" s="267"/>
      <c r="BR74" s="331"/>
      <c r="BS74" s="324"/>
      <c r="BT74" s="324"/>
    </row>
    <row r="75" spans="1:72" ht="13.5" customHeight="1" x14ac:dyDescent="0.5">
      <c r="A75" s="326"/>
      <c r="B75" s="322"/>
      <c r="C75" s="460">
        <f t="shared" si="19"/>
        <v>27</v>
      </c>
      <c r="D75" s="302"/>
      <c r="E75" s="303"/>
      <c r="F75" s="303"/>
      <c r="G75" s="303"/>
      <c r="H75" s="303"/>
      <c r="I75" s="303"/>
      <c r="J75" s="307">
        <f t="shared" si="13"/>
        <v>0</v>
      </c>
      <c r="K75" s="308" t="e">
        <f t="shared" si="14"/>
        <v>#DIV/0!</v>
      </c>
      <c r="L75" s="305">
        <f t="shared" si="15"/>
        <v>1</v>
      </c>
      <c r="M75" s="305">
        <f t="shared" si="16"/>
        <v>1</v>
      </c>
      <c r="N75" s="306" t="e">
        <f t="shared" si="17"/>
        <v>#DIV/0!</v>
      </c>
      <c r="O75" s="323"/>
      <c r="P75" s="326"/>
      <c r="Q75" s="326"/>
      <c r="R75" s="280"/>
      <c r="S75" s="418">
        <f t="shared" si="20"/>
        <v>16</v>
      </c>
      <c r="T75" s="311"/>
      <c r="U75" s="311"/>
      <c r="V75" s="311"/>
      <c r="W75" s="311"/>
      <c r="X75" s="311"/>
      <c r="Y75" s="311"/>
      <c r="Z75" s="311"/>
      <c r="AA75" s="311"/>
      <c r="AB75" s="311"/>
      <c r="AC75" s="311"/>
      <c r="AD75" s="311"/>
      <c r="AE75" s="311"/>
      <c r="AF75" s="268"/>
      <c r="AG75" s="326"/>
      <c r="AH75" s="325"/>
      <c r="AI75" s="325"/>
      <c r="AJ75" s="280" t="s">
        <v>397</v>
      </c>
      <c r="AK75" s="274"/>
      <c r="AL75" s="267"/>
      <c r="AM75" s="267"/>
      <c r="AN75" s="267"/>
      <c r="AO75" s="267"/>
      <c r="AP75" s="267"/>
      <c r="AQ75" s="267"/>
      <c r="AR75" s="267"/>
      <c r="AS75" s="267"/>
      <c r="AT75" s="267"/>
      <c r="AU75" s="267"/>
      <c r="AV75" s="267"/>
      <c r="AW75" s="267"/>
      <c r="AX75" s="267"/>
      <c r="AY75" s="267"/>
      <c r="AZ75" s="267"/>
      <c r="BA75" s="267"/>
      <c r="BB75" s="267"/>
      <c r="BC75" s="267"/>
      <c r="BD75" s="267"/>
      <c r="BE75" s="267"/>
      <c r="BF75" s="267"/>
      <c r="BG75" s="267"/>
      <c r="BH75" s="267"/>
      <c r="BI75" s="267"/>
      <c r="BJ75" s="267"/>
      <c r="BK75" s="267"/>
      <c r="BL75" s="267"/>
      <c r="BM75" s="267"/>
      <c r="BN75" s="267"/>
      <c r="BO75" s="267"/>
      <c r="BP75" s="267"/>
      <c r="BQ75" s="267"/>
      <c r="BR75" s="331"/>
      <c r="BS75" s="324"/>
      <c r="BT75" s="324"/>
    </row>
    <row r="76" spans="1:72" ht="13.5" customHeight="1" x14ac:dyDescent="0.5">
      <c r="A76" s="326"/>
      <c r="B76" s="322"/>
      <c r="C76" s="460">
        <f t="shared" si="19"/>
        <v>28</v>
      </c>
      <c r="D76" s="302"/>
      <c r="E76" s="303"/>
      <c r="F76" s="303"/>
      <c r="G76" s="303"/>
      <c r="H76" s="303"/>
      <c r="I76" s="303"/>
      <c r="J76" s="307">
        <f t="shared" si="13"/>
        <v>0</v>
      </c>
      <c r="K76" s="308" t="e">
        <f t="shared" si="14"/>
        <v>#DIV/0!</v>
      </c>
      <c r="L76" s="305">
        <f t="shared" si="15"/>
        <v>1</v>
      </c>
      <c r="M76" s="305">
        <f t="shared" si="16"/>
        <v>1</v>
      </c>
      <c r="N76" s="306" t="e">
        <f t="shared" si="17"/>
        <v>#DIV/0!</v>
      </c>
      <c r="O76" s="323"/>
      <c r="P76" s="326"/>
      <c r="Q76" s="326"/>
      <c r="R76" s="280"/>
      <c r="S76" s="418">
        <f t="shared" si="20"/>
        <v>17</v>
      </c>
      <c r="T76" s="311"/>
      <c r="U76" s="311"/>
      <c r="V76" s="311"/>
      <c r="W76" s="311"/>
      <c r="X76" s="311"/>
      <c r="Y76" s="311"/>
      <c r="Z76" s="311"/>
      <c r="AA76" s="311"/>
      <c r="AB76" s="311"/>
      <c r="AC76" s="311"/>
      <c r="AD76" s="311"/>
      <c r="AE76" s="311"/>
      <c r="AF76" s="268"/>
      <c r="AG76" s="326"/>
      <c r="AH76" s="325"/>
      <c r="AI76" s="325"/>
      <c r="AJ76" s="280"/>
      <c r="AK76" s="274"/>
      <c r="AL76" s="267"/>
      <c r="AM76" s="267"/>
      <c r="AN76" s="267"/>
      <c r="AO76" s="267"/>
      <c r="AP76" s="267"/>
      <c r="AQ76" s="267"/>
      <c r="AR76" s="267"/>
      <c r="AS76" s="267"/>
      <c r="AT76" s="267"/>
      <c r="AU76" s="267"/>
      <c r="AV76" s="267"/>
      <c r="AW76" s="267"/>
      <c r="AX76" s="267"/>
      <c r="AY76" s="267"/>
      <c r="AZ76" s="267"/>
      <c r="BA76" s="267"/>
      <c r="BB76" s="267"/>
      <c r="BC76" s="267"/>
      <c r="BD76" s="267"/>
      <c r="BE76" s="267"/>
      <c r="BF76" s="267"/>
      <c r="BG76" s="267"/>
      <c r="BH76" s="267"/>
      <c r="BI76" s="267"/>
      <c r="BJ76" s="267"/>
      <c r="BK76" s="267"/>
      <c r="BL76" s="267"/>
      <c r="BM76" s="267"/>
      <c r="BN76" s="267"/>
      <c r="BO76" s="267"/>
      <c r="BP76" s="267"/>
      <c r="BQ76" s="267"/>
      <c r="BR76" s="331"/>
      <c r="BS76" s="324"/>
      <c r="BT76" s="324"/>
    </row>
    <row r="77" spans="1:72" ht="13.5" customHeight="1" x14ac:dyDescent="0.5">
      <c r="A77" s="326"/>
      <c r="B77" s="322"/>
      <c r="C77" s="460">
        <f t="shared" si="19"/>
        <v>29</v>
      </c>
      <c r="D77" s="302"/>
      <c r="E77" s="303"/>
      <c r="F77" s="303"/>
      <c r="G77" s="303"/>
      <c r="H77" s="303"/>
      <c r="I77" s="303"/>
      <c r="J77" s="307">
        <f t="shared" si="13"/>
        <v>0</v>
      </c>
      <c r="K77" s="308" t="e">
        <f t="shared" si="14"/>
        <v>#DIV/0!</v>
      </c>
      <c r="L77" s="305">
        <f t="shared" si="15"/>
        <v>1</v>
      </c>
      <c r="M77" s="305">
        <f t="shared" si="16"/>
        <v>1</v>
      </c>
      <c r="N77" s="306" t="e">
        <f t="shared" si="17"/>
        <v>#DIV/0!</v>
      </c>
      <c r="O77" s="323"/>
      <c r="P77" s="326"/>
      <c r="Q77" s="326"/>
      <c r="R77" s="280"/>
      <c r="S77" s="418">
        <f t="shared" si="20"/>
        <v>18</v>
      </c>
      <c r="T77" s="311"/>
      <c r="U77" s="311"/>
      <c r="V77" s="311"/>
      <c r="W77" s="311"/>
      <c r="X77" s="311"/>
      <c r="Y77" s="311"/>
      <c r="Z77" s="311"/>
      <c r="AA77" s="311"/>
      <c r="AB77" s="311"/>
      <c r="AC77" s="311"/>
      <c r="AD77" s="311"/>
      <c r="AE77" s="311"/>
      <c r="AF77" s="268"/>
      <c r="AG77" s="326"/>
      <c r="AH77" s="325"/>
      <c r="AI77" s="325"/>
      <c r="AJ77" s="280"/>
      <c r="AK77" s="399" t="s">
        <v>321</v>
      </c>
      <c r="AL77" s="399">
        <v>1</v>
      </c>
      <c r="AM77" s="399">
        <v>2</v>
      </c>
      <c r="AN77" s="399">
        <v>3</v>
      </c>
      <c r="AO77" s="399">
        <v>4</v>
      </c>
      <c r="AP77" s="399">
        <v>5</v>
      </c>
      <c r="AQ77" s="399">
        <v>6</v>
      </c>
      <c r="AR77" s="399">
        <v>7</v>
      </c>
      <c r="AS77" s="399">
        <v>8</v>
      </c>
      <c r="AT77" s="399">
        <v>9</v>
      </c>
      <c r="AU77" s="399">
        <v>10</v>
      </c>
      <c r="AV77" s="399">
        <v>11</v>
      </c>
      <c r="AW77" s="399">
        <v>12</v>
      </c>
      <c r="AX77" s="399">
        <v>13</v>
      </c>
      <c r="AY77" s="399">
        <v>14</v>
      </c>
      <c r="AZ77" s="399">
        <v>15</v>
      </c>
      <c r="BA77" s="399">
        <v>16</v>
      </c>
      <c r="BB77" s="399">
        <v>17</v>
      </c>
      <c r="BC77" s="399">
        <v>18</v>
      </c>
      <c r="BD77" s="399">
        <v>19</v>
      </c>
      <c r="BE77" s="399">
        <v>20</v>
      </c>
      <c r="BF77" s="399">
        <v>21</v>
      </c>
      <c r="BG77" s="399">
        <v>22</v>
      </c>
      <c r="BH77" s="399">
        <v>23</v>
      </c>
      <c r="BI77" s="399">
        <v>24</v>
      </c>
      <c r="BJ77" s="399">
        <v>25</v>
      </c>
      <c r="BK77" s="399">
        <v>26</v>
      </c>
      <c r="BL77" s="399">
        <v>27</v>
      </c>
      <c r="BM77" s="399">
        <v>28</v>
      </c>
      <c r="BN77" s="399">
        <v>29</v>
      </c>
      <c r="BO77" s="399">
        <v>30</v>
      </c>
      <c r="BP77" s="399">
        <v>31</v>
      </c>
      <c r="BQ77" s="423" t="s">
        <v>314</v>
      </c>
      <c r="BR77" s="331"/>
      <c r="BS77" s="324"/>
      <c r="BT77" s="324"/>
    </row>
    <row r="78" spans="1:72" ht="13.5" customHeight="1" x14ac:dyDescent="0.5">
      <c r="A78" s="326"/>
      <c r="B78" s="322"/>
      <c r="C78" s="460">
        <f t="shared" si="19"/>
        <v>30</v>
      </c>
      <c r="D78" s="302"/>
      <c r="E78" s="303"/>
      <c r="F78" s="303"/>
      <c r="G78" s="303"/>
      <c r="H78" s="303"/>
      <c r="I78" s="303"/>
      <c r="J78" s="307">
        <f t="shared" si="13"/>
        <v>0</v>
      </c>
      <c r="K78" s="308" t="e">
        <f t="shared" si="14"/>
        <v>#DIV/0!</v>
      </c>
      <c r="L78" s="305">
        <f t="shared" si="15"/>
        <v>1</v>
      </c>
      <c r="M78" s="305">
        <f t="shared" si="16"/>
        <v>1</v>
      </c>
      <c r="N78" s="306" t="e">
        <f t="shared" si="17"/>
        <v>#DIV/0!</v>
      </c>
      <c r="O78" s="323"/>
      <c r="P78" s="326"/>
      <c r="Q78" s="326"/>
      <c r="R78" s="280"/>
      <c r="S78" s="418">
        <f t="shared" si="20"/>
        <v>19</v>
      </c>
      <c r="T78" s="311"/>
      <c r="U78" s="311"/>
      <c r="V78" s="311"/>
      <c r="W78" s="311"/>
      <c r="X78" s="311"/>
      <c r="Y78" s="311"/>
      <c r="Z78" s="311"/>
      <c r="AA78" s="311"/>
      <c r="AB78" s="311"/>
      <c r="AC78" s="311"/>
      <c r="AD78" s="311"/>
      <c r="AE78" s="311"/>
      <c r="AF78" s="268"/>
      <c r="AG78" s="326"/>
      <c r="AH78" s="325"/>
      <c r="AI78" s="325"/>
      <c r="AJ78" s="280"/>
      <c r="AK78" s="399"/>
      <c r="AL78" s="399"/>
      <c r="AM78" s="399"/>
      <c r="AN78" s="399"/>
      <c r="AO78" s="399"/>
      <c r="AP78" s="399"/>
      <c r="AQ78" s="399"/>
      <c r="AR78" s="399"/>
      <c r="AS78" s="399"/>
      <c r="AT78" s="399"/>
      <c r="AU78" s="399"/>
      <c r="AV78" s="399"/>
      <c r="AW78" s="399"/>
      <c r="AX78" s="399"/>
      <c r="AY78" s="399"/>
      <c r="AZ78" s="399"/>
      <c r="BA78" s="399"/>
      <c r="BB78" s="399"/>
      <c r="BC78" s="399"/>
      <c r="BD78" s="399"/>
      <c r="BE78" s="399"/>
      <c r="BF78" s="399"/>
      <c r="BG78" s="399"/>
      <c r="BH78" s="399"/>
      <c r="BI78" s="399"/>
      <c r="BJ78" s="399"/>
      <c r="BK78" s="399"/>
      <c r="BL78" s="399"/>
      <c r="BM78" s="399"/>
      <c r="BN78" s="399"/>
      <c r="BO78" s="399"/>
      <c r="BP78" s="399"/>
      <c r="BQ78" s="423" t="s">
        <v>323</v>
      </c>
      <c r="BR78" s="331"/>
      <c r="BS78" s="324"/>
      <c r="BT78" s="324"/>
    </row>
    <row r="79" spans="1:72" ht="13.5" customHeight="1" x14ac:dyDescent="0.5">
      <c r="A79" s="326"/>
      <c r="B79" s="322"/>
      <c r="C79" s="257"/>
      <c r="D79" s="257"/>
      <c r="E79" s="257"/>
      <c r="F79" s="257"/>
      <c r="G79" s="257"/>
      <c r="H79" s="257"/>
      <c r="I79" s="257"/>
      <c r="J79" s="257"/>
      <c r="K79" s="257"/>
      <c r="L79" s="257"/>
      <c r="M79" s="257"/>
      <c r="N79" s="257"/>
      <c r="O79" s="323"/>
      <c r="P79" s="326"/>
      <c r="Q79" s="326"/>
      <c r="R79" s="280"/>
      <c r="S79" s="418">
        <f t="shared" si="20"/>
        <v>20</v>
      </c>
      <c r="T79" s="311"/>
      <c r="U79" s="311"/>
      <c r="V79" s="311"/>
      <c r="W79" s="311"/>
      <c r="X79" s="311"/>
      <c r="Y79" s="311"/>
      <c r="Z79" s="311"/>
      <c r="AA79" s="311"/>
      <c r="AB79" s="311"/>
      <c r="AC79" s="311"/>
      <c r="AD79" s="311"/>
      <c r="AE79" s="311"/>
      <c r="AF79" s="268"/>
      <c r="AG79" s="325"/>
      <c r="AH79" s="325"/>
      <c r="AI79" s="325"/>
      <c r="AJ79" s="280"/>
      <c r="AK79" s="410">
        <v>1</v>
      </c>
      <c r="AL79" s="285"/>
      <c r="AM79" s="285"/>
      <c r="AN79" s="285"/>
      <c r="AO79" s="285"/>
      <c r="AP79" s="285"/>
      <c r="AQ79" s="285"/>
      <c r="AR79" s="285"/>
      <c r="AS79" s="285"/>
      <c r="AT79" s="285"/>
      <c r="AU79" s="285"/>
      <c r="AV79" s="285"/>
      <c r="AW79" s="285"/>
      <c r="AX79" s="285"/>
      <c r="AY79" s="285"/>
      <c r="AZ79" s="285"/>
      <c r="BA79" s="285"/>
      <c r="BB79" s="285"/>
      <c r="BC79" s="285"/>
      <c r="BD79" s="285"/>
      <c r="BE79" s="285"/>
      <c r="BF79" s="285"/>
      <c r="BG79" s="285"/>
      <c r="BH79" s="285"/>
      <c r="BI79" s="285"/>
      <c r="BJ79" s="285"/>
      <c r="BK79" s="285"/>
      <c r="BL79" s="285"/>
      <c r="BM79" s="285"/>
      <c r="BN79" s="285"/>
      <c r="BO79" s="285"/>
      <c r="BP79" s="285"/>
      <c r="BQ79" s="407" t="str">
        <f t="shared" ref="BQ79:BQ91" si="21">IFERROR(AVERAGE(AL79:BP79),"")</f>
        <v/>
      </c>
      <c r="BR79" s="331"/>
      <c r="BS79" s="324"/>
      <c r="BT79" s="324"/>
    </row>
    <row r="80" spans="1:72" ht="15.75" customHeight="1" thickBot="1" x14ac:dyDescent="0.55000000000000004">
      <c r="A80" s="326"/>
      <c r="B80" s="332"/>
      <c r="C80" s="333"/>
      <c r="D80" s="333"/>
      <c r="E80" s="333"/>
      <c r="F80" s="333"/>
      <c r="G80" s="333"/>
      <c r="H80" s="333"/>
      <c r="I80" s="333"/>
      <c r="J80" s="333"/>
      <c r="K80" s="333"/>
      <c r="L80" s="333"/>
      <c r="M80" s="333"/>
      <c r="N80" s="333"/>
      <c r="O80" s="334"/>
      <c r="P80" s="326"/>
      <c r="Q80" s="326"/>
      <c r="R80" s="280"/>
      <c r="S80" s="418">
        <f t="shared" si="20"/>
        <v>21</v>
      </c>
      <c r="T80" s="311"/>
      <c r="U80" s="311"/>
      <c r="V80" s="311"/>
      <c r="W80" s="311"/>
      <c r="X80" s="311"/>
      <c r="Y80" s="311"/>
      <c r="Z80" s="311"/>
      <c r="AA80" s="311"/>
      <c r="AB80" s="311"/>
      <c r="AC80" s="311"/>
      <c r="AD80" s="311"/>
      <c r="AE80" s="311"/>
      <c r="AF80" s="268"/>
      <c r="AG80" s="325"/>
      <c r="AH80" s="325"/>
      <c r="AI80" s="325"/>
      <c r="AJ80" s="280"/>
      <c r="AK80" s="410">
        <v>2</v>
      </c>
      <c r="AL80" s="285"/>
      <c r="AM80" s="285"/>
      <c r="AN80" s="285"/>
      <c r="AO80" s="285"/>
      <c r="AP80" s="285"/>
      <c r="AQ80" s="285"/>
      <c r="AR80" s="285"/>
      <c r="AS80" s="285"/>
      <c r="AT80" s="285"/>
      <c r="AU80" s="285"/>
      <c r="AV80" s="285"/>
      <c r="AW80" s="285"/>
      <c r="AX80" s="285"/>
      <c r="AY80" s="285"/>
      <c r="AZ80" s="285"/>
      <c r="BA80" s="285"/>
      <c r="BB80" s="285"/>
      <c r="BC80" s="285"/>
      <c r="BD80" s="285"/>
      <c r="BE80" s="285"/>
      <c r="BF80" s="285"/>
      <c r="BG80" s="285"/>
      <c r="BH80" s="285"/>
      <c r="BI80" s="285"/>
      <c r="BJ80" s="285"/>
      <c r="BK80" s="285"/>
      <c r="BL80" s="285"/>
      <c r="BM80" s="285"/>
      <c r="BN80" s="285"/>
      <c r="BO80" s="285"/>
      <c r="BP80" s="285"/>
      <c r="BQ80" s="408" t="str">
        <f t="shared" si="21"/>
        <v/>
      </c>
      <c r="BR80" s="331"/>
      <c r="BS80" s="324"/>
      <c r="BT80" s="324"/>
    </row>
    <row r="81" spans="1:72" ht="13.5" customHeight="1" x14ac:dyDescent="0.5">
      <c r="A81" s="326"/>
      <c r="B81" s="326"/>
      <c r="C81" s="326"/>
      <c r="D81" s="326"/>
      <c r="E81" s="326"/>
      <c r="F81" s="326"/>
      <c r="G81" s="326"/>
      <c r="H81" s="326"/>
      <c r="I81" s="326"/>
      <c r="J81" s="326"/>
      <c r="K81" s="326"/>
      <c r="L81" s="326"/>
      <c r="M81" s="326"/>
      <c r="N81" s="326"/>
      <c r="O81" s="326"/>
      <c r="P81" s="326"/>
      <c r="Q81" s="326"/>
      <c r="R81" s="280"/>
      <c r="S81" s="418">
        <f t="shared" si="20"/>
        <v>22</v>
      </c>
      <c r="T81" s="311"/>
      <c r="U81" s="311"/>
      <c r="V81" s="311"/>
      <c r="W81" s="311"/>
      <c r="X81" s="311"/>
      <c r="Y81" s="311"/>
      <c r="Z81" s="311"/>
      <c r="AA81" s="311"/>
      <c r="AB81" s="311"/>
      <c r="AC81" s="311"/>
      <c r="AD81" s="311"/>
      <c r="AE81" s="311"/>
      <c r="AF81" s="268"/>
      <c r="AG81" s="325"/>
      <c r="AH81" s="325"/>
      <c r="AI81" s="325"/>
      <c r="AJ81" s="280"/>
      <c r="AK81" s="410">
        <v>3</v>
      </c>
      <c r="AL81" s="285"/>
      <c r="AM81" s="285"/>
      <c r="AN81" s="285"/>
      <c r="AO81" s="285"/>
      <c r="AP81" s="285"/>
      <c r="AQ81" s="285"/>
      <c r="AR81" s="285"/>
      <c r="AS81" s="285"/>
      <c r="AT81" s="285"/>
      <c r="AU81" s="285"/>
      <c r="AV81" s="285"/>
      <c r="AW81" s="285"/>
      <c r="AX81" s="285"/>
      <c r="AY81" s="285"/>
      <c r="AZ81" s="285"/>
      <c r="BA81" s="285"/>
      <c r="BB81" s="285"/>
      <c r="BC81" s="285"/>
      <c r="BD81" s="285"/>
      <c r="BE81" s="285"/>
      <c r="BF81" s="285"/>
      <c r="BG81" s="285"/>
      <c r="BH81" s="285"/>
      <c r="BI81" s="285"/>
      <c r="BJ81" s="285"/>
      <c r="BK81" s="285"/>
      <c r="BL81" s="285"/>
      <c r="BM81" s="285"/>
      <c r="BN81" s="285"/>
      <c r="BO81" s="285"/>
      <c r="BP81" s="285"/>
      <c r="BQ81" s="408" t="str">
        <f t="shared" si="21"/>
        <v/>
      </c>
      <c r="BR81" s="331"/>
      <c r="BS81" s="324"/>
      <c r="BT81" s="324"/>
    </row>
    <row r="82" spans="1:72" ht="13.5" customHeight="1" x14ac:dyDescent="0.5">
      <c r="A82" s="324"/>
      <c r="B82" s="326"/>
      <c r="C82" s="324"/>
      <c r="D82" s="324"/>
      <c r="E82" s="324"/>
      <c r="F82" s="324"/>
      <c r="G82" s="324"/>
      <c r="H82" s="324"/>
      <c r="I82" s="324"/>
      <c r="J82" s="324"/>
      <c r="K82" s="324"/>
      <c r="L82" s="324"/>
      <c r="M82" s="324"/>
      <c r="N82" s="324"/>
      <c r="O82" s="324"/>
      <c r="P82" s="324"/>
      <c r="Q82" s="326"/>
      <c r="R82" s="280"/>
      <c r="S82" s="418">
        <f>S81+1</f>
        <v>23</v>
      </c>
      <c r="T82" s="311"/>
      <c r="U82" s="311"/>
      <c r="V82" s="311"/>
      <c r="W82" s="311"/>
      <c r="X82" s="311"/>
      <c r="Y82" s="311"/>
      <c r="Z82" s="311"/>
      <c r="AA82" s="311"/>
      <c r="AB82" s="311"/>
      <c r="AC82" s="311"/>
      <c r="AD82" s="311"/>
      <c r="AE82" s="311"/>
      <c r="AF82" s="268"/>
      <c r="AG82" s="325"/>
      <c r="AH82" s="359"/>
      <c r="AI82" s="325"/>
      <c r="AJ82" s="280"/>
      <c r="AK82" s="410">
        <v>4</v>
      </c>
      <c r="AL82" s="285"/>
      <c r="AM82" s="285"/>
      <c r="AN82" s="285"/>
      <c r="AO82" s="285"/>
      <c r="AP82" s="285"/>
      <c r="AQ82" s="285"/>
      <c r="AR82" s="285"/>
      <c r="AS82" s="285"/>
      <c r="AT82" s="285"/>
      <c r="AU82" s="285"/>
      <c r="AV82" s="285"/>
      <c r="AW82" s="285"/>
      <c r="AX82" s="285"/>
      <c r="AY82" s="285"/>
      <c r="AZ82" s="285"/>
      <c r="BA82" s="285"/>
      <c r="BB82" s="285"/>
      <c r="BC82" s="285"/>
      <c r="BD82" s="285"/>
      <c r="BE82" s="285"/>
      <c r="BF82" s="285"/>
      <c r="BG82" s="285"/>
      <c r="BH82" s="285"/>
      <c r="BI82" s="285"/>
      <c r="BJ82" s="285"/>
      <c r="BK82" s="285"/>
      <c r="BL82" s="285"/>
      <c r="BM82" s="285"/>
      <c r="BN82" s="285"/>
      <c r="BO82" s="285"/>
      <c r="BP82" s="285"/>
      <c r="BQ82" s="408" t="str">
        <f t="shared" si="21"/>
        <v/>
      </c>
      <c r="BR82" s="331"/>
      <c r="BS82" s="324"/>
      <c r="BT82" s="324"/>
    </row>
    <row r="83" spans="1:72" ht="13.5" customHeight="1" x14ac:dyDescent="0.5">
      <c r="A83" s="324"/>
      <c r="B83" s="324"/>
      <c r="C83" s="324"/>
      <c r="D83" s="324"/>
      <c r="E83" s="324"/>
      <c r="F83" s="324"/>
      <c r="G83" s="324"/>
      <c r="H83" s="324"/>
      <c r="I83" s="324"/>
      <c r="J83" s="324"/>
      <c r="K83" s="324"/>
      <c r="L83" s="324"/>
      <c r="M83" s="324"/>
      <c r="N83" s="324"/>
      <c r="O83" s="324"/>
      <c r="P83" s="324"/>
      <c r="Q83" s="326"/>
      <c r="R83" s="280"/>
      <c r="S83" s="418">
        <f t="shared" si="20"/>
        <v>24</v>
      </c>
      <c r="T83" s="311"/>
      <c r="U83" s="311"/>
      <c r="V83" s="311"/>
      <c r="W83" s="311"/>
      <c r="X83" s="311"/>
      <c r="Y83" s="311"/>
      <c r="Z83" s="311"/>
      <c r="AA83" s="311"/>
      <c r="AB83" s="311"/>
      <c r="AC83" s="311"/>
      <c r="AD83" s="311"/>
      <c r="AE83" s="311"/>
      <c r="AF83" s="268"/>
      <c r="AG83" s="325"/>
      <c r="AH83" s="723" t="str">
        <f>IF(AG89&lt;S89*12,"Table is Incomplete. Information may be Required.
&lt;&lt;&lt; ","OK")</f>
        <v xml:space="preserve">Table is Incomplete. Information may be Required.
&lt;&lt;&lt; </v>
      </c>
      <c r="AI83" s="325"/>
      <c r="AJ83" s="280"/>
      <c r="AK83" s="410">
        <v>5</v>
      </c>
      <c r="AL83" s="285"/>
      <c r="AM83" s="285"/>
      <c r="AN83" s="285"/>
      <c r="AO83" s="285"/>
      <c r="AP83" s="285"/>
      <c r="AQ83" s="285"/>
      <c r="AR83" s="285"/>
      <c r="AS83" s="285"/>
      <c r="AT83" s="285"/>
      <c r="AU83" s="285"/>
      <c r="AV83" s="285"/>
      <c r="AW83" s="285"/>
      <c r="AX83" s="285"/>
      <c r="AY83" s="285"/>
      <c r="AZ83" s="285"/>
      <c r="BA83" s="285"/>
      <c r="BB83" s="285"/>
      <c r="BC83" s="285"/>
      <c r="BD83" s="285"/>
      <c r="BE83" s="285"/>
      <c r="BF83" s="285"/>
      <c r="BG83" s="285"/>
      <c r="BH83" s="285"/>
      <c r="BI83" s="285"/>
      <c r="BJ83" s="285"/>
      <c r="BK83" s="285"/>
      <c r="BL83" s="285"/>
      <c r="BM83" s="285"/>
      <c r="BN83" s="285"/>
      <c r="BO83" s="285"/>
      <c r="BP83" s="285"/>
      <c r="BQ83" s="408" t="str">
        <f t="shared" si="21"/>
        <v/>
      </c>
      <c r="BR83" s="331"/>
      <c r="BS83" s="324"/>
      <c r="BT83" s="324"/>
    </row>
    <row r="84" spans="1:72" ht="13.5" customHeight="1" x14ac:dyDescent="0.5">
      <c r="A84" s="324"/>
      <c r="B84" s="324"/>
      <c r="C84" s="324"/>
      <c r="D84" s="324"/>
      <c r="E84" s="324"/>
      <c r="F84" s="324"/>
      <c r="G84" s="324"/>
      <c r="H84" s="324"/>
      <c r="I84" s="324"/>
      <c r="J84" s="324"/>
      <c r="K84" s="324"/>
      <c r="L84" s="324"/>
      <c r="M84" s="324"/>
      <c r="N84" s="324"/>
      <c r="O84" s="324"/>
      <c r="P84" s="324"/>
      <c r="Q84" s="326"/>
      <c r="R84" s="322"/>
      <c r="S84" s="418">
        <f t="shared" si="20"/>
        <v>25</v>
      </c>
      <c r="T84" s="311"/>
      <c r="U84" s="311"/>
      <c r="V84" s="311"/>
      <c r="W84" s="311"/>
      <c r="X84" s="311"/>
      <c r="Y84" s="311"/>
      <c r="Z84" s="311"/>
      <c r="AA84" s="311"/>
      <c r="AB84" s="311"/>
      <c r="AC84" s="311"/>
      <c r="AD84" s="311"/>
      <c r="AE84" s="311"/>
      <c r="AF84" s="323"/>
      <c r="AG84" s="325"/>
      <c r="AH84" s="723"/>
      <c r="AI84" s="325"/>
      <c r="AJ84" s="280"/>
      <c r="AK84" s="410">
        <v>6</v>
      </c>
      <c r="AL84" s="285"/>
      <c r="AM84" s="285"/>
      <c r="AN84" s="285"/>
      <c r="AO84" s="285"/>
      <c r="AP84" s="285"/>
      <c r="AQ84" s="285"/>
      <c r="AR84" s="285"/>
      <c r="AS84" s="285"/>
      <c r="AT84" s="285"/>
      <c r="AU84" s="285"/>
      <c r="AV84" s="285"/>
      <c r="AW84" s="285"/>
      <c r="AX84" s="285"/>
      <c r="AY84" s="285"/>
      <c r="AZ84" s="285"/>
      <c r="BA84" s="285"/>
      <c r="BB84" s="285"/>
      <c r="BC84" s="285"/>
      <c r="BD84" s="285"/>
      <c r="BE84" s="285"/>
      <c r="BF84" s="285"/>
      <c r="BG84" s="285"/>
      <c r="BH84" s="285"/>
      <c r="BI84" s="285"/>
      <c r="BJ84" s="285"/>
      <c r="BK84" s="285"/>
      <c r="BL84" s="285"/>
      <c r="BM84" s="285"/>
      <c r="BN84" s="285"/>
      <c r="BO84" s="285"/>
      <c r="BP84" s="285"/>
      <c r="BQ84" s="408" t="str">
        <f t="shared" si="21"/>
        <v/>
      </c>
      <c r="BR84" s="331"/>
      <c r="BS84" s="324"/>
      <c r="BT84" s="324"/>
    </row>
    <row r="85" spans="1:72" ht="13.5" customHeight="1" x14ac:dyDescent="0.5">
      <c r="A85" s="191" t="s">
        <v>388</v>
      </c>
      <c r="B85" s="324"/>
      <c r="C85" s="324"/>
      <c r="D85" s="324"/>
      <c r="E85" s="324"/>
      <c r="F85" s="324"/>
      <c r="G85" s="324"/>
      <c r="H85" s="324"/>
      <c r="I85" s="324"/>
      <c r="J85" s="324"/>
      <c r="K85" s="324"/>
      <c r="L85" s="324"/>
      <c r="M85" s="324"/>
      <c r="N85" s="324"/>
      <c r="O85" s="324"/>
      <c r="P85" s="324"/>
      <c r="Q85" s="324"/>
      <c r="R85" s="322"/>
      <c r="S85" s="418">
        <f t="shared" si="20"/>
        <v>26</v>
      </c>
      <c r="T85" s="311"/>
      <c r="U85" s="311"/>
      <c r="V85" s="311"/>
      <c r="W85" s="311"/>
      <c r="X85" s="311"/>
      <c r="Y85" s="311"/>
      <c r="Z85" s="311"/>
      <c r="AA85" s="311"/>
      <c r="AB85" s="311"/>
      <c r="AC85" s="311"/>
      <c r="AD85" s="311"/>
      <c r="AE85" s="311"/>
      <c r="AF85" s="323"/>
      <c r="AG85" s="325"/>
      <c r="AH85" s="723"/>
      <c r="AI85" s="325"/>
      <c r="AJ85" s="280"/>
      <c r="AK85" s="410">
        <v>7</v>
      </c>
      <c r="AL85" s="285"/>
      <c r="AM85" s="285"/>
      <c r="AN85" s="285"/>
      <c r="AO85" s="285"/>
      <c r="AP85" s="285"/>
      <c r="AQ85" s="285"/>
      <c r="AR85" s="285"/>
      <c r="AS85" s="285"/>
      <c r="AT85" s="285"/>
      <c r="AU85" s="285"/>
      <c r="AV85" s="285"/>
      <c r="AW85" s="285"/>
      <c r="AX85" s="285"/>
      <c r="AY85" s="285"/>
      <c r="AZ85" s="285"/>
      <c r="BA85" s="285"/>
      <c r="BB85" s="285"/>
      <c r="BC85" s="285"/>
      <c r="BD85" s="285"/>
      <c r="BE85" s="285"/>
      <c r="BF85" s="285"/>
      <c r="BG85" s="285"/>
      <c r="BH85" s="285"/>
      <c r="BI85" s="285"/>
      <c r="BJ85" s="285"/>
      <c r="BK85" s="285"/>
      <c r="BL85" s="285"/>
      <c r="BM85" s="285"/>
      <c r="BN85" s="285"/>
      <c r="BO85" s="285"/>
      <c r="BP85" s="285"/>
      <c r="BQ85" s="408" t="str">
        <f t="shared" si="21"/>
        <v/>
      </c>
      <c r="BR85" s="331"/>
      <c r="BS85" s="324"/>
      <c r="BT85" s="324"/>
    </row>
    <row r="86" spans="1:72" ht="13.5" customHeight="1" x14ac:dyDescent="0.5">
      <c r="Q86" s="324"/>
      <c r="R86" s="322"/>
      <c r="S86" s="418">
        <f t="shared" si="20"/>
        <v>27</v>
      </c>
      <c r="T86" s="311"/>
      <c r="U86" s="311"/>
      <c r="V86" s="311"/>
      <c r="W86" s="311"/>
      <c r="X86" s="311"/>
      <c r="Y86" s="311"/>
      <c r="Z86" s="311"/>
      <c r="AA86" s="311"/>
      <c r="AB86" s="311"/>
      <c r="AC86" s="311"/>
      <c r="AD86" s="311"/>
      <c r="AE86" s="311"/>
      <c r="AF86" s="323"/>
      <c r="AG86" s="325"/>
      <c r="AH86" s="723"/>
      <c r="AI86" s="325"/>
      <c r="AJ86" s="280"/>
      <c r="AK86" s="410">
        <v>8</v>
      </c>
      <c r="AL86" s="285"/>
      <c r="AM86" s="285"/>
      <c r="AN86" s="285"/>
      <c r="AO86" s="285"/>
      <c r="AP86" s="285"/>
      <c r="AQ86" s="285"/>
      <c r="AR86" s="285"/>
      <c r="AS86" s="285"/>
      <c r="AT86" s="285"/>
      <c r="AU86" s="285"/>
      <c r="AV86" s="285"/>
      <c r="AW86" s="285"/>
      <c r="AX86" s="285"/>
      <c r="AY86" s="285"/>
      <c r="AZ86" s="285"/>
      <c r="BA86" s="285"/>
      <c r="BB86" s="285"/>
      <c r="BC86" s="285"/>
      <c r="BD86" s="285"/>
      <c r="BE86" s="285"/>
      <c r="BF86" s="285"/>
      <c r="BG86" s="285"/>
      <c r="BH86" s="285"/>
      <c r="BI86" s="285"/>
      <c r="BJ86" s="285"/>
      <c r="BK86" s="285"/>
      <c r="BL86" s="285"/>
      <c r="BM86" s="285"/>
      <c r="BN86" s="285"/>
      <c r="BO86" s="285"/>
      <c r="BP86" s="285"/>
      <c r="BQ86" s="408" t="str">
        <f t="shared" si="21"/>
        <v/>
      </c>
      <c r="BR86" s="331"/>
      <c r="BS86" s="324"/>
      <c r="BT86" s="324"/>
    </row>
    <row r="87" spans="1:72" ht="13.5" customHeight="1" x14ac:dyDescent="0.5">
      <c r="Q87" s="324"/>
      <c r="R87" s="322"/>
      <c r="S87" s="418">
        <f t="shared" si="20"/>
        <v>28</v>
      </c>
      <c r="T87" s="311"/>
      <c r="U87" s="311"/>
      <c r="V87" s="311"/>
      <c r="W87" s="311"/>
      <c r="X87" s="311"/>
      <c r="Y87" s="311"/>
      <c r="Z87" s="311"/>
      <c r="AA87" s="311"/>
      <c r="AB87" s="311"/>
      <c r="AC87" s="311"/>
      <c r="AD87" s="311"/>
      <c r="AE87" s="311"/>
      <c r="AF87" s="323"/>
      <c r="AG87" s="325"/>
      <c r="AH87" s="723"/>
      <c r="AI87" s="325"/>
      <c r="AJ87" s="280"/>
      <c r="AK87" s="410">
        <v>9</v>
      </c>
      <c r="AL87" s="285"/>
      <c r="AM87" s="285"/>
      <c r="AN87" s="285"/>
      <c r="AO87" s="285"/>
      <c r="AP87" s="285"/>
      <c r="AQ87" s="285"/>
      <c r="AR87" s="285"/>
      <c r="AS87" s="285"/>
      <c r="AT87" s="285"/>
      <c r="AU87" s="285"/>
      <c r="AV87" s="285"/>
      <c r="AW87" s="285"/>
      <c r="AX87" s="285"/>
      <c r="AY87" s="285"/>
      <c r="AZ87" s="285"/>
      <c r="BA87" s="285"/>
      <c r="BB87" s="285"/>
      <c r="BC87" s="285"/>
      <c r="BD87" s="285"/>
      <c r="BE87" s="285"/>
      <c r="BF87" s="285"/>
      <c r="BG87" s="285"/>
      <c r="BH87" s="285"/>
      <c r="BI87" s="285"/>
      <c r="BJ87" s="285"/>
      <c r="BK87" s="285"/>
      <c r="BL87" s="285"/>
      <c r="BM87" s="285"/>
      <c r="BN87" s="285"/>
      <c r="BO87" s="285"/>
      <c r="BP87" s="285"/>
      <c r="BQ87" s="408" t="str">
        <f t="shared" si="21"/>
        <v/>
      </c>
      <c r="BR87" s="331"/>
      <c r="BS87" s="324"/>
      <c r="BT87" s="324"/>
    </row>
    <row r="88" spans="1:72" ht="13.5" customHeight="1" x14ac:dyDescent="0.5">
      <c r="Q88" s="324"/>
      <c r="R88" s="322"/>
      <c r="S88" s="418">
        <f>S87+1</f>
        <v>29</v>
      </c>
      <c r="T88" s="311"/>
      <c r="U88" s="311"/>
      <c r="V88" s="311"/>
      <c r="W88" s="311"/>
      <c r="X88" s="311"/>
      <c r="Y88" s="311"/>
      <c r="Z88" s="311"/>
      <c r="AA88" s="311"/>
      <c r="AB88" s="311"/>
      <c r="AC88" s="311"/>
      <c r="AD88" s="311"/>
      <c r="AE88" s="311"/>
      <c r="AF88" s="323"/>
      <c r="AG88" s="325"/>
      <c r="AH88" s="723"/>
      <c r="AI88" s="325"/>
      <c r="AJ88" s="280"/>
      <c r="AK88" s="410">
        <v>10</v>
      </c>
      <c r="AL88" s="285"/>
      <c r="AM88" s="285"/>
      <c r="AN88" s="285"/>
      <c r="AO88" s="285"/>
      <c r="AP88" s="285"/>
      <c r="AQ88" s="285"/>
      <c r="AR88" s="285"/>
      <c r="AS88" s="285"/>
      <c r="AT88" s="285"/>
      <c r="AU88" s="285"/>
      <c r="AV88" s="285"/>
      <c r="AW88" s="285"/>
      <c r="AX88" s="285"/>
      <c r="AY88" s="285"/>
      <c r="AZ88" s="285"/>
      <c r="BA88" s="285"/>
      <c r="BB88" s="285"/>
      <c r="BC88" s="285"/>
      <c r="BD88" s="285"/>
      <c r="BE88" s="285"/>
      <c r="BF88" s="285"/>
      <c r="BG88" s="285"/>
      <c r="BH88" s="285"/>
      <c r="BI88" s="285"/>
      <c r="BJ88" s="285"/>
      <c r="BK88" s="285"/>
      <c r="BL88" s="285"/>
      <c r="BM88" s="285"/>
      <c r="BN88" s="285"/>
      <c r="BO88" s="285"/>
      <c r="BP88" s="285"/>
      <c r="BQ88" s="408" t="str">
        <f t="shared" si="21"/>
        <v/>
      </c>
      <c r="BR88" s="331"/>
      <c r="BS88" s="324"/>
      <c r="BT88" s="324"/>
    </row>
    <row r="89" spans="1:72" ht="13.5" customHeight="1" x14ac:dyDescent="0.5">
      <c r="Q89" s="324"/>
      <c r="R89" s="322"/>
      <c r="S89" s="419">
        <f t="shared" si="20"/>
        <v>30</v>
      </c>
      <c r="T89" s="311"/>
      <c r="U89" s="311"/>
      <c r="V89" s="311"/>
      <c r="W89" s="311"/>
      <c r="X89" s="311"/>
      <c r="Y89" s="311"/>
      <c r="Z89" s="311"/>
      <c r="AA89" s="311"/>
      <c r="AB89" s="311"/>
      <c r="AC89" s="311"/>
      <c r="AD89" s="311"/>
      <c r="AE89" s="311"/>
      <c r="AF89" s="323"/>
      <c r="AG89" s="358">
        <f>COUNT(T60:AE89)</f>
        <v>0</v>
      </c>
      <c r="AH89" s="723"/>
      <c r="AI89" s="325"/>
      <c r="AJ89" s="280"/>
      <c r="AK89" s="410">
        <v>11</v>
      </c>
      <c r="AL89" s="285"/>
      <c r="AM89" s="285"/>
      <c r="AN89" s="285"/>
      <c r="AO89" s="285"/>
      <c r="AP89" s="285"/>
      <c r="AQ89" s="285"/>
      <c r="AR89" s="285"/>
      <c r="AS89" s="285"/>
      <c r="AT89" s="285"/>
      <c r="AU89" s="285"/>
      <c r="AV89" s="285"/>
      <c r="AW89" s="285"/>
      <c r="AX89" s="285"/>
      <c r="AY89" s="285"/>
      <c r="AZ89" s="285"/>
      <c r="BA89" s="285"/>
      <c r="BB89" s="285"/>
      <c r="BC89" s="285"/>
      <c r="BD89" s="285"/>
      <c r="BE89" s="285"/>
      <c r="BF89" s="285"/>
      <c r="BG89" s="285"/>
      <c r="BH89" s="285"/>
      <c r="BI89" s="285"/>
      <c r="BJ89" s="285"/>
      <c r="BK89" s="285"/>
      <c r="BL89" s="285"/>
      <c r="BM89" s="285"/>
      <c r="BN89" s="285"/>
      <c r="BO89" s="285"/>
      <c r="BP89" s="285"/>
      <c r="BQ89" s="408" t="str">
        <f t="shared" si="21"/>
        <v/>
      </c>
      <c r="BR89" s="331"/>
      <c r="BS89" s="324"/>
      <c r="BT89" s="324"/>
    </row>
    <row r="90" spans="1:72" ht="13.5" customHeight="1" thickBot="1" x14ac:dyDescent="0.55000000000000004">
      <c r="Q90" s="324"/>
      <c r="R90" s="332"/>
      <c r="S90" s="378"/>
      <c r="T90" s="333"/>
      <c r="U90" s="333"/>
      <c r="V90" s="333"/>
      <c r="W90" s="333"/>
      <c r="X90" s="333"/>
      <c r="Y90" s="333"/>
      <c r="Z90" s="333"/>
      <c r="AA90" s="333"/>
      <c r="AB90" s="333"/>
      <c r="AC90" s="333"/>
      <c r="AD90" s="333"/>
      <c r="AE90" s="333"/>
      <c r="AF90" s="334"/>
      <c r="AG90" s="325"/>
      <c r="AH90" s="424"/>
      <c r="AI90" s="325"/>
      <c r="AJ90" s="280"/>
      <c r="AK90" s="410">
        <v>12</v>
      </c>
      <c r="AL90" s="285"/>
      <c r="AM90" s="285"/>
      <c r="AN90" s="285"/>
      <c r="AO90" s="285"/>
      <c r="AP90" s="285"/>
      <c r="AQ90" s="285"/>
      <c r="AR90" s="285"/>
      <c r="AS90" s="285"/>
      <c r="AT90" s="285"/>
      <c r="AU90" s="285"/>
      <c r="AV90" s="285"/>
      <c r="AW90" s="285"/>
      <c r="AX90" s="285"/>
      <c r="AY90" s="285"/>
      <c r="AZ90" s="285"/>
      <c r="BA90" s="285"/>
      <c r="BB90" s="285"/>
      <c r="BC90" s="285"/>
      <c r="BD90" s="285"/>
      <c r="BE90" s="285"/>
      <c r="BF90" s="285"/>
      <c r="BG90" s="285"/>
      <c r="BH90" s="285"/>
      <c r="BI90" s="285"/>
      <c r="BJ90" s="285"/>
      <c r="BK90" s="285"/>
      <c r="BL90" s="285"/>
      <c r="BM90" s="285"/>
      <c r="BN90" s="285"/>
      <c r="BO90" s="285"/>
      <c r="BP90" s="285"/>
      <c r="BQ90" s="408" t="str">
        <f t="shared" si="21"/>
        <v/>
      </c>
      <c r="BR90" s="331"/>
      <c r="BS90" s="324"/>
      <c r="BT90" s="324"/>
    </row>
    <row r="91" spans="1:72" ht="13.5" customHeight="1" x14ac:dyDescent="0.5">
      <c r="Q91" s="324"/>
      <c r="R91" s="326"/>
      <c r="S91" s="362"/>
      <c r="T91" s="352"/>
      <c r="U91" s="352"/>
      <c r="V91" s="352"/>
      <c r="W91" s="352"/>
      <c r="X91" s="352"/>
      <c r="Y91" s="352"/>
      <c r="Z91" s="352"/>
      <c r="AA91" s="352"/>
      <c r="AB91" s="352"/>
      <c r="AC91" s="352"/>
      <c r="AD91" s="352"/>
      <c r="AE91" s="352"/>
      <c r="AF91" s="352"/>
      <c r="AG91" s="325"/>
      <c r="AH91" s="424"/>
      <c r="AI91" s="325"/>
      <c r="AJ91" s="280"/>
      <c r="AK91" s="410">
        <v>13</v>
      </c>
      <c r="AL91" s="285"/>
      <c r="AM91" s="285"/>
      <c r="AN91" s="285"/>
      <c r="AO91" s="285"/>
      <c r="AP91" s="285"/>
      <c r="AQ91" s="285"/>
      <c r="AR91" s="285"/>
      <c r="AS91" s="285"/>
      <c r="AT91" s="285"/>
      <c r="AU91" s="285"/>
      <c r="AV91" s="285"/>
      <c r="AW91" s="285"/>
      <c r="AX91" s="285"/>
      <c r="AY91" s="285"/>
      <c r="AZ91" s="285"/>
      <c r="BA91" s="285"/>
      <c r="BB91" s="285"/>
      <c r="BC91" s="285"/>
      <c r="BD91" s="285"/>
      <c r="BE91" s="285"/>
      <c r="BF91" s="285"/>
      <c r="BG91" s="285"/>
      <c r="BH91" s="285"/>
      <c r="BI91" s="285"/>
      <c r="BJ91" s="285"/>
      <c r="BK91" s="285"/>
      <c r="BL91" s="285"/>
      <c r="BM91" s="285"/>
      <c r="BN91" s="285"/>
      <c r="BO91" s="285"/>
      <c r="BP91" s="285"/>
      <c r="BQ91" s="408" t="str">
        <f t="shared" si="21"/>
        <v/>
      </c>
      <c r="BR91" s="331"/>
      <c r="BS91" s="324"/>
      <c r="BT91" s="324"/>
    </row>
    <row r="92" spans="1:72" ht="13.5" customHeight="1" thickBot="1" x14ac:dyDescent="0.55000000000000004">
      <c r="Q92" s="324"/>
      <c r="R92" s="355"/>
      <c r="S92" s="353"/>
      <c r="T92" s="356"/>
      <c r="U92" s="356"/>
      <c r="V92" s="356"/>
      <c r="W92" s="356"/>
      <c r="X92" s="356"/>
      <c r="Y92" s="356"/>
      <c r="Z92" s="356"/>
      <c r="AA92" s="356"/>
      <c r="AB92" s="356"/>
      <c r="AC92" s="356"/>
      <c r="AD92" s="356"/>
      <c r="AE92" s="356"/>
      <c r="AF92" s="356"/>
      <c r="AG92" s="325"/>
      <c r="AH92" s="424"/>
      <c r="AI92" s="325"/>
      <c r="AJ92" s="280"/>
      <c r="AK92" s="410">
        <v>14</v>
      </c>
      <c r="AL92" s="285"/>
      <c r="AM92" s="285"/>
      <c r="AN92" s="285"/>
      <c r="AO92" s="285"/>
      <c r="AP92" s="285"/>
      <c r="AQ92" s="285"/>
      <c r="AR92" s="285"/>
      <c r="AS92" s="285"/>
      <c r="AT92" s="285"/>
      <c r="AU92" s="285"/>
      <c r="AV92" s="285"/>
      <c r="AW92" s="285"/>
      <c r="AX92" s="285"/>
      <c r="AY92" s="285"/>
      <c r="AZ92" s="285"/>
      <c r="BA92" s="285"/>
      <c r="BB92" s="285"/>
      <c r="BC92" s="285"/>
      <c r="BD92" s="285"/>
      <c r="BE92" s="285"/>
      <c r="BF92" s="285"/>
      <c r="BG92" s="285"/>
      <c r="BH92" s="285"/>
      <c r="BI92" s="285"/>
      <c r="BJ92" s="285"/>
      <c r="BK92" s="285"/>
      <c r="BL92" s="285"/>
      <c r="BM92" s="285"/>
      <c r="BN92" s="285"/>
      <c r="BO92" s="285"/>
      <c r="BP92" s="285"/>
      <c r="BQ92" s="408" t="str">
        <f t="shared" ref="BQ92:BQ102" si="22">IFERROR(AVERAGE(AL92:BP92),"")</f>
        <v/>
      </c>
      <c r="BR92" s="331"/>
      <c r="BS92" s="324"/>
      <c r="BT92" s="324"/>
    </row>
    <row r="93" spans="1:72" ht="13.5" customHeight="1" x14ac:dyDescent="0.5">
      <c r="Q93" s="326"/>
      <c r="R93" s="428" t="str">
        <f>'Part I-Instuctions'!B3</f>
        <v>Duke OSW ARFI Submission Uptake Form_UPDATED 04.17.2025</v>
      </c>
      <c r="S93" s="382"/>
      <c r="T93" s="259"/>
      <c r="U93" s="259"/>
      <c r="V93" s="259"/>
      <c r="W93" s="259"/>
      <c r="X93" s="259"/>
      <c r="Y93" s="259"/>
      <c r="Z93" s="258"/>
      <c r="AA93" s="258"/>
      <c r="AB93" s="258"/>
      <c r="AC93" s="258"/>
      <c r="AD93" s="258"/>
      <c r="AE93" s="258"/>
      <c r="AF93" s="260"/>
      <c r="AG93" s="325"/>
      <c r="AH93" s="424"/>
      <c r="AI93" s="325"/>
      <c r="AJ93" s="280"/>
      <c r="AK93" s="410">
        <v>15</v>
      </c>
      <c r="AL93" s="285"/>
      <c r="AM93" s="285"/>
      <c r="AN93" s="285"/>
      <c r="AO93" s="285"/>
      <c r="AP93" s="285"/>
      <c r="AQ93" s="285"/>
      <c r="AR93" s="285"/>
      <c r="AS93" s="285"/>
      <c r="AT93" s="285"/>
      <c r="AU93" s="285"/>
      <c r="AV93" s="285"/>
      <c r="AW93" s="285"/>
      <c r="AX93" s="285"/>
      <c r="AY93" s="285"/>
      <c r="AZ93" s="285"/>
      <c r="BA93" s="285"/>
      <c r="BB93" s="285"/>
      <c r="BC93" s="285"/>
      <c r="BD93" s="285"/>
      <c r="BE93" s="285"/>
      <c r="BF93" s="285"/>
      <c r="BG93" s="285"/>
      <c r="BH93" s="285"/>
      <c r="BI93" s="285"/>
      <c r="BJ93" s="285"/>
      <c r="BK93" s="285"/>
      <c r="BL93" s="285"/>
      <c r="BM93" s="285"/>
      <c r="BN93" s="285"/>
      <c r="BO93" s="285"/>
      <c r="BP93" s="285"/>
      <c r="BQ93" s="408" t="str">
        <f t="shared" si="22"/>
        <v/>
      </c>
      <c r="BR93" s="331"/>
      <c r="BS93" s="324"/>
      <c r="BT93" s="324"/>
    </row>
    <row r="94" spans="1:72" ht="18" x14ac:dyDescent="0.55000000000000004">
      <c r="Q94" s="326"/>
      <c r="R94" s="551" t="s">
        <v>362</v>
      </c>
      <c r="S94" s="615"/>
      <c r="T94" s="615"/>
      <c r="U94" s="615"/>
      <c r="V94" s="615"/>
      <c r="W94" s="615"/>
      <c r="X94" s="615"/>
      <c r="Y94" s="615"/>
      <c r="Z94" s="615"/>
      <c r="AA94" s="615"/>
      <c r="AB94" s="615"/>
      <c r="AC94" s="615"/>
      <c r="AD94" s="615"/>
      <c r="AE94" s="615"/>
      <c r="AF94" s="616"/>
      <c r="AG94" s="353"/>
      <c r="AH94" s="325"/>
      <c r="AI94" s="325"/>
      <c r="AJ94" s="280"/>
      <c r="AK94" s="410">
        <v>16</v>
      </c>
      <c r="AL94" s="285"/>
      <c r="AM94" s="285"/>
      <c r="AN94" s="285"/>
      <c r="AO94" s="285"/>
      <c r="AP94" s="285"/>
      <c r="AQ94" s="285"/>
      <c r="AR94" s="285"/>
      <c r="AS94" s="285"/>
      <c r="AT94" s="285"/>
      <c r="AU94" s="285"/>
      <c r="AV94" s="285"/>
      <c r="AW94" s="285"/>
      <c r="AX94" s="285"/>
      <c r="AY94" s="285"/>
      <c r="AZ94" s="285"/>
      <c r="BA94" s="285"/>
      <c r="BB94" s="285"/>
      <c r="BC94" s="285"/>
      <c r="BD94" s="285"/>
      <c r="BE94" s="285"/>
      <c r="BF94" s="285"/>
      <c r="BG94" s="285"/>
      <c r="BH94" s="285"/>
      <c r="BI94" s="285"/>
      <c r="BJ94" s="285"/>
      <c r="BK94" s="285"/>
      <c r="BL94" s="285"/>
      <c r="BM94" s="285"/>
      <c r="BN94" s="285"/>
      <c r="BO94" s="285"/>
      <c r="BP94" s="285"/>
      <c r="BQ94" s="408" t="str">
        <f t="shared" si="22"/>
        <v/>
      </c>
      <c r="BR94" s="331"/>
      <c r="BS94" s="324"/>
      <c r="BT94" s="324"/>
    </row>
    <row r="95" spans="1:72" ht="18" x14ac:dyDescent="0.55000000000000004">
      <c r="Q95" s="326"/>
      <c r="R95" s="551" t="s">
        <v>422</v>
      </c>
      <c r="S95" s="615"/>
      <c r="T95" s="615"/>
      <c r="U95" s="615"/>
      <c r="V95" s="615"/>
      <c r="W95" s="615"/>
      <c r="X95" s="615"/>
      <c r="Y95" s="615"/>
      <c r="Z95" s="615"/>
      <c r="AA95" s="615"/>
      <c r="AB95" s="615"/>
      <c r="AC95" s="615"/>
      <c r="AD95" s="615"/>
      <c r="AE95" s="615"/>
      <c r="AF95" s="616"/>
      <c r="AG95" s="325"/>
      <c r="AH95" s="325"/>
      <c r="AI95" s="325"/>
      <c r="AJ95" s="280"/>
      <c r="AK95" s="410">
        <v>17</v>
      </c>
      <c r="AL95" s="285"/>
      <c r="AM95" s="285"/>
      <c r="AN95" s="285"/>
      <c r="AO95" s="285"/>
      <c r="AP95" s="285"/>
      <c r="AQ95" s="285"/>
      <c r="AR95" s="285"/>
      <c r="AS95" s="285"/>
      <c r="AT95" s="285"/>
      <c r="AU95" s="285"/>
      <c r="AV95" s="285"/>
      <c r="AW95" s="285"/>
      <c r="AX95" s="285"/>
      <c r="AY95" s="285"/>
      <c r="AZ95" s="285"/>
      <c r="BA95" s="285"/>
      <c r="BB95" s="285"/>
      <c r="BC95" s="285"/>
      <c r="BD95" s="285"/>
      <c r="BE95" s="285"/>
      <c r="BF95" s="285"/>
      <c r="BG95" s="285"/>
      <c r="BH95" s="285"/>
      <c r="BI95" s="285"/>
      <c r="BJ95" s="285"/>
      <c r="BK95" s="285"/>
      <c r="BL95" s="285"/>
      <c r="BM95" s="285"/>
      <c r="BN95" s="285"/>
      <c r="BO95" s="285"/>
      <c r="BP95" s="285"/>
      <c r="BQ95" s="408" t="str">
        <f t="shared" si="22"/>
        <v/>
      </c>
      <c r="BR95" s="331"/>
      <c r="BS95" s="324"/>
      <c r="BT95" s="324"/>
    </row>
    <row r="96" spans="1:72" ht="13.5" customHeight="1" x14ac:dyDescent="0.5">
      <c r="Q96" s="324"/>
      <c r="R96" s="270"/>
      <c r="S96" s="266"/>
      <c r="T96" s="266"/>
      <c r="U96" s="266"/>
      <c r="V96" s="266"/>
      <c r="W96" s="266"/>
      <c r="X96" s="266"/>
      <c r="Y96" s="266"/>
      <c r="Z96" s="310"/>
      <c r="AA96" s="266"/>
      <c r="AB96" s="266"/>
      <c r="AC96" s="266"/>
      <c r="AD96" s="266"/>
      <c r="AE96" s="266"/>
      <c r="AF96" s="271"/>
      <c r="AG96" s="325"/>
      <c r="AH96" s="325"/>
      <c r="AI96" s="325"/>
      <c r="AJ96" s="280"/>
      <c r="AK96" s="410">
        <v>18</v>
      </c>
      <c r="AL96" s="285"/>
      <c r="AM96" s="285"/>
      <c r="AN96" s="285"/>
      <c r="AO96" s="285"/>
      <c r="AP96" s="285"/>
      <c r="AQ96" s="285"/>
      <c r="AR96" s="285"/>
      <c r="AS96" s="285"/>
      <c r="AT96" s="285"/>
      <c r="AU96" s="285"/>
      <c r="AV96" s="285"/>
      <c r="AW96" s="285"/>
      <c r="AX96" s="285"/>
      <c r="AY96" s="285"/>
      <c r="AZ96" s="285"/>
      <c r="BA96" s="285"/>
      <c r="BB96" s="285"/>
      <c r="BC96" s="285"/>
      <c r="BD96" s="285"/>
      <c r="BE96" s="285"/>
      <c r="BF96" s="285"/>
      <c r="BG96" s="285"/>
      <c r="BH96" s="285"/>
      <c r="BI96" s="285"/>
      <c r="BJ96" s="285"/>
      <c r="BK96" s="285"/>
      <c r="BL96" s="285"/>
      <c r="BM96" s="285"/>
      <c r="BN96" s="285"/>
      <c r="BO96" s="285"/>
      <c r="BP96" s="285"/>
      <c r="BQ96" s="408" t="str">
        <f t="shared" si="22"/>
        <v/>
      </c>
      <c r="BR96" s="331"/>
      <c r="BS96" s="324"/>
      <c r="BT96" s="324"/>
    </row>
    <row r="97" spans="17:72" ht="13.5" customHeight="1" x14ac:dyDescent="0.5">
      <c r="Q97" s="324"/>
      <c r="R97" s="283"/>
      <c r="S97" s="310"/>
      <c r="T97" s="257"/>
      <c r="U97" s="257"/>
      <c r="V97" s="257"/>
      <c r="W97" s="257"/>
      <c r="X97" s="257"/>
      <c r="Y97" s="257"/>
      <c r="Z97" s="257"/>
      <c r="AA97" s="301"/>
      <c r="AB97" s="257"/>
      <c r="AC97" s="257"/>
      <c r="AD97" s="257"/>
      <c r="AE97" s="257"/>
      <c r="AF97" s="264"/>
      <c r="AG97" s="325"/>
      <c r="AH97" s="325"/>
      <c r="AI97" s="325"/>
      <c r="AJ97" s="280"/>
      <c r="AK97" s="410">
        <v>19</v>
      </c>
      <c r="AL97" s="285"/>
      <c r="AM97" s="285"/>
      <c r="AN97" s="285"/>
      <c r="AO97" s="285"/>
      <c r="AP97" s="285"/>
      <c r="AQ97" s="285"/>
      <c r="AR97" s="285"/>
      <c r="AS97" s="285"/>
      <c r="AT97" s="285"/>
      <c r="AU97" s="285"/>
      <c r="AV97" s="285"/>
      <c r="AW97" s="285"/>
      <c r="AX97" s="285"/>
      <c r="AY97" s="285"/>
      <c r="AZ97" s="285"/>
      <c r="BA97" s="285"/>
      <c r="BB97" s="285"/>
      <c r="BC97" s="285"/>
      <c r="BD97" s="285"/>
      <c r="BE97" s="285"/>
      <c r="BF97" s="285"/>
      <c r="BG97" s="285"/>
      <c r="BH97" s="285"/>
      <c r="BI97" s="285"/>
      <c r="BJ97" s="285"/>
      <c r="BK97" s="285"/>
      <c r="BL97" s="285"/>
      <c r="BM97" s="285"/>
      <c r="BN97" s="285"/>
      <c r="BO97" s="285"/>
      <c r="BP97" s="285"/>
      <c r="BQ97" s="408" t="str">
        <f t="shared" si="22"/>
        <v/>
      </c>
      <c r="BR97" s="331"/>
      <c r="BS97" s="324"/>
      <c r="BT97" s="324"/>
    </row>
    <row r="98" spans="17:72" ht="13.5" customHeight="1" x14ac:dyDescent="0.5">
      <c r="Q98" s="324"/>
      <c r="R98" s="283"/>
      <c r="S98" s="310" t="s">
        <v>418</v>
      </c>
      <c r="T98" s="257"/>
      <c r="U98" s="257"/>
      <c r="V98" s="257"/>
      <c r="W98" s="257"/>
      <c r="X98" s="257"/>
      <c r="Y98" s="257"/>
      <c r="Z98" s="257"/>
      <c r="AA98" s="301"/>
      <c r="AB98" s="257"/>
      <c r="AC98" s="257"/>
      <c r="AD98" s="257"/>
      <c r="AE98" s="257"/>
      <c r="AF98" s="264"/>
      <c r="AG98" s="325"/>
      <c r="AH98" s="325"/>
      <c r="AI98" s="325"/>
      <c r="AJ98" s="280"/>
      <c r="AK98" s="410">
        <v>20</v>
      </c>
      <c r="AL98" s="285"/>
      <c r="AM98" s="285"/>
      <c r="AN98" s="285"/>
      <c r="AO98" s="285"/>
      <c r="AP98" s="285"/>
      <c r="AQ98" s="285"/>
      <c r="AR98" s="285"/>
      <c r="AS98" s="285"/>
      <c r="AT98" s="285"/>
      <c r="AU98" s="285"/>
      <c r="AV98" s="285"/>
      <c r="AW98" s="285"/>
      <c r="AX98" s="285"/>
      <c r="AY98" s="285"/>
      <c r="AZ98" s="285"/>
      <c r="BA98" s="285"/>
      <c r="BB98" s="285"/>
      <c r="BC98" s="285"/>
      <c r="BD98" s="285"/>
      <c r="BE98" s="285"/>
      <c r="BF98" s="285"/>
      <c r="BG98" s="285"/>
      <c r="BH98" s="285"/>
      <c r="BI98" s="285"/>
      <c r="BJ98" s="285"/>
      <c r="BK98" s="285"/>
      <c r="BL98" s="285"/>
      <c r="BM98" s="285"/>
      <c r="BN98" s="285"/>
      <c r="BO98" s="285"/>
      <c r="BP98" s="285"/>
      <c r="BQ98" s="408" t="str">
        <f t="shared" si="22"/>
        <v/>
      </c>
      <c r="BR98" s="331"/>
      <c r="BS98" s="324"/>
      <c r="BT98" s="324"/>
    </row>
    <row r="99" spans="17:72" ht="16.149999999999999" thickBot="1" x14ac:dyDescent="0.55000000000000004">
      <c r="Q99" s="324"/>
      <c r="R99" s="283"/>
      <c r="S99" s="381"/>
      <c r="T99" s="734"/>
      <c r="U99" s="734"/>
      <c r="V99" s="735"/>
      <c r="W99" s="735"/>
      <c r="X99" s="257"/>
      <c r="Y99" s="257"/>
      <c r="Z99" s="257"/>
      <c r="AA99" s="301"/>
      <c r="AB99" s="257"/>
      <c r="AC99" s="257"/>
      <c r="AD99" s="257"/>
      <c r="AE99" s="257"/>
      <c r="AF99" s="264"/>
      <c r="AG99" s="325"/>
      <c r="AH99" s="325"/>
      <c r="AI99" s="325"/>
      <c r="AJ99" s="280"/>
      <c r="AK99" s="410">
        <v>21</v>
      </c>
      <c r="AL99" s="285"/>
      <c r="AM99" s="285"/>
      <c r="AN99" s="285"/>
      <c r="AO99" s="285"/>
      <c r="AP99" s="285"/>
      <c r="AQ99" s="285"/>
      <c r="AR99" s="285"/>
      <c r="AS99" s="285"/>
      <c r="AT99" s="285"/>
      <c r="AU99" s="285"/>
      <c r="AV99" s="285"/>
      <c r="AW99" s="285"/>
      <c r="AX99" s="285"/>
      <c r="AY99" s="285"/>
      <c r="AZ99" s="285"/>
      <c r="BA99" s="285"/>
      <c r="BB99" s="285"/>
      <c r="BC99" s="285"/>
      <c r="BD99" s="285"/>
      <c r="BE99" s="285"/>
      <c r="BF99" s="285"/>
      <c r="BG99" s="285"/>
      <c r="BH99" s="285"/>
      <c r="BI99" s="285"/>
      <c r="BJ99" s="285"/>
      <c r="BK99" s="285"/>
      <c r="BL99" s="285"/>
      <c r="BM99" s="285"/>
      <c r="BN99" s="285"/>
      <c r="BO99" s="285"/>
      <c r="BP99" s="285"/>
      <c r="BQ99" s="408" t="str">
        <f t="shared" si="22"/>
        <v/>
      </c>
      <c r="BR99" s="331"/>
      <c r="BS99" s="324"/>
      <c r="BT99" s="324"/>
    </row>
    <row r="100" spans="17:72" ht="13.5" customHeight="1" thickBot="1" x14ac:dyDescent="0.55000000000000004">
      <c r="Q100" s="324"/>
      <c r="R100" s="283"/>
      <c r="S100" s="726" t="s">
        <v>297</v>
      </c>
      <c r="T100" s="726" t="s">
        <v>386</v>
      </c>
      <c r="U100" s="729" t="s">
        <v>387</v>
      </c>
      <c r="V100" s="729" t="s">
        <v>389</v>
      </c>
      <c r="W100" s="731" t="s">
        <v>390</v>
      </c>
      <c r="X100" s="257"/>
      <c r="Y100" s="257"/>
      <c r="Z100" s="257"/>
      <c r="AA100" s="733"/>
      <c r="AB100" s="733"/>
      <c r="AC100" s="257"/>
      <c r="AD100" s="257"/>
      <c r="AE100" s="257"/>
      <c r="AF100" s="264"/>
      <c r="AG100" s="325"/>
      <c r="AH100" s="325"/>
      <c r="AI100" s="325"/>
      <c r="AJ100" s="280"/>
      <c r="AK100" s="410">
        <v>22</v>
      </c>
      <c r="AL100" s="285"/>
      <c r="AM100" s="285"/>
      <c r="AN100" s="285"/>
      <c r="AO100" s="285"/>
      <c r="AP100" s="285"/>
      <c r="AQ100" s="285"/>
      <c r="AR100" s="285"/>
      <c r="AS100" s="285"/>
      <c r="AT100" s="285"/>
      <c r="AU100" s="285"/>
      <c r="AV100" s="285"/>
      <c r="AW100" s="285"/>
      <c r="AX100" s="285"/>
      <c r="AY100" s="285"/>
      <c r="AZ100" s="285"/>
      <c r="BA100" s="285"/>
      <c r="BB100" s="285"/>
      <c r="BC100" s="285"/>
      <c r="BD100" s="285"/>
      <c r="BE100" s="285"/>
      <c r="BF100" s="285"/>
      <c r="BG100" s="285"/>
      <c r="BH100" s="285"/>
      <c r="BI100" s="285"/>
      <c r="BJ100" s="285"/>
      <c r="BK100" s="285"/>
      <c r="BL100" s="285"/>
      <c r="BM100" s="285"/>
      <c r="BN100" s="285"/>
      <c r="BO100" s="285"/>
      <c r="BP100" s="285"/>
      <c r="BQ100" s="408" t="str">
        <f t="shared" si="22"/>
        <v/>
      </c>
      <c r="BR100" s="331"/>
      <c r="BS100" s="324"/>
      <c r="BT100" s="324"/>
    </row>
    <row r="101" spans="17:72" ht="13.5" customHeight="1" thickBot="1" x14ac:dyDescent="0.55000000000000004">
      <c r="Q101" s="324"/>
      <c r="R101" s="283"/>
      <c r="S101" s="726" t="s">
        <v>297</v>
      </c>
      <c r="T101" s="728"/>
      <c r="U101" s="730"/>
      <c r="V101" s="730"/>
      <c r="W101" s="732"/>
      <c r="X101" s="257"/>
      <c r="Y101" s="257"/>
      <c r="Z101" s="257"/>
      <c r="AA101" s="733"/>
      <c r="AB101" s="733"/>
      <c r="AC101" s="257"/>
      <c r="AD101" s="257"/>
      <c r="AE101" s="257"/>
      <c r="AF101" s="264"/>
      <c r="AG101" s="325"/>
      <c r="AH101" s="325"/>
      <c r="AI101" s="325"/>
      <c r="AJ101" s="280"/>
      <c r="AK101" s="410">
        <v>23</v>
      </c>
      <c r="AL101" s="285"/>
      <c r="AM101" s="285"/>
      <c r="AN101" s="285"/>
      <c r="AO101" s="285"/>
      <c r="AP101" s="285"/>
      <c r="AQ101" s="285"/>
      <c r="AR101" s="285"/>
      <c r="AS101" s="285"/>
      <c r="AT101" s="285"/>
      <c r="AU101" s="285"/>
      <c r="AV101" s="285"/>
      <c r="AW101" s="285"/>
      <c r="AX101" s="285"/>
      <c r="AY101" s="285"/>
      <c r="AZ101" s="285"/>
      <c r="BA101" s="285"/>
      <c r="BB101" s="285"/>
      <c r="BC101" s="285"/>
      <c r="BD101" s="285"/>
      <c r="BE101" s="285"/>
      <c r="BF101" s="285"/>
      <c r="BG101" s="285"/>
      <c r="BH101" s="285"/>
      <c r="BI101" s="285"/>
      <c r="BJ101" s="285"/>
      <c r="BK101" s="285"/>
      <c r="BL101" s="285"/>
      <c r="BM101" s="285"/>
      <c r="BN101" s="285"/>
      <c r="BO101" s="285"/>
      <c r="BP101" s="285"/>
      <c r="BQ101" s="408" t="str">
        <f t="shared" si="22"/>
        <v/>
      </c>
      <c r="BR101" s="331"/>
      <c r="BS101" s="324"/>
      <c r="BT101" s="324"/>
    </row>
    <row r="102" spans="17:72" ht="13.5" customHeight="1" x14ac:dyDescent="0.5">
      <c r="Q102" s="324"/>
      <c r="R102" s="283"/>
      <c r="S102" s="420">
        <v>1</v>
      </c>
      <c r="T102" s="366"/>
      <c r="U102" s="366"/>
      <c r="V102" s="367"/>
      <c r="W102" s="368"/>
      <c r="X102" s="257"/>
      <c r="Z102" s="257"/>
      <c r="AA102" s="257"/>
      <c r="AB102" s="257"/>
      <c r="AC102" s="257"/>
      <c r="AD102" s="257"/>
      <c r="AE102" s="257"/>
      <c r="AF102" s="264"/>
      <c r="AG102" s="325"/>
      <c r="AH102" s="325"/>
      <c r="AI102" s="325"/>
      <c r="AJ102" s="280"/>
      <c r="AK102" s="411">
        <v>24</v>
      </c>
      <c r="AL102" s="294"/>
      <c r="AM102" s="294"/>
      <c r="AN102" s="294"/>
      <c r="AO102" s="294"/>
      <c r="AP102" s="294"/>
      <c r="AQ102" s="294"/>
      <c r="AR102" s="294"/>
      <c r="AS102" s="294"/>
      <c r="AT102" s="294"/>
      <c r="AU102" s="294"/>
      <c r="AV102" s="294"/>
      <c r="AW102" s="294"/>
      <c r="AX102" s="294"/>
      <c r="AY102" s="294"/>
      <c r="AZ102" s="294"/>
      <c r="BA102" s="294"/>
      <c r="BB102" s="294"/>
      <c r="BC102" s="294"/>
      <c r="BD102" s="294"/>
      <c r="BE102" s="294"/>
      <c r="BF102" s="294"/>
      <c r="BG102" s="294"/>
      <c r="BH102" s="294"/>
      <c r="BI102" s="294"/>
      <c r="BJ102" s="294"/>
      <c r="BK102" s="294"/>
      <c r="BL102" s="294"/>
      <c r="BM102" s="294"/>
      <c r="BN102" s="294"/>
      <c r="BO102" s="294"/>
      <c r="BP102" s="294"/>
      <c r="BQ102" s="409" t="str">
        <f t="shared" si="22"/>
        <v/>
      </c>
      <c r="BR102" s="331"/>
      <c r="BS102" s="324"/>
      <c r="BT102" s="324"/>
    </row>
    <row r="103" spans="17:72" ht="13.5" customHeight="1" x14ac:dyDescent="0.5">
      <c r="Q103" s="324"/>
      <c r="R103" s="283"/>
      <c r="S103" s="421">
        <v>2</v>
      </c>
      <c r="T103" s="313"/>
      <c r="U103" s="313"/>
      <c r="V103" s="314"/>
      <c r="W103" s="369"/>
      <c r="X103" s="257"/>
      <c r="Y103" s="257"/>
      <c r="Z103" s="257"/>
      <c r="AA103" s="257"/>
      <c r="AB103" s="257"/>
      <c r="AC103" s="257"/>
      <c r="AD103" s="257"/>
      <c r="AE103" s="257"/>
      <c r="AF103" s="264"/>
      <c r="AG103" s="325"/>
      <c r="AH103" s="325"/>
      <c r="AI103" s="325"/>
      <c r="AJ103" s="280"/>
      <c r="AK103" s="274"/>
      <c r="AL103" s="267"/>
      <c r="AM103" s="267"/>
      <c r="AN103" s="267"/>
      <c r="AO103" s="267"/>
      <c r="AP103" s="267"/>
      <c r="AQ103" s="267"/>
      <c r="AR103" s="267"/>
      <c r="AS103" s="267"/>
      <c r="AT103" s="267"/>
      <c r="AU103" s="267"/>
      <c r="AV103" s="267"/>
      <c r="AW103" s="267"/>
      <c r="AX103" s="267"/>
      <c r="AY103" s="267"/>
      <c r="AZ103" s="267"/>
      <c r="BA103" s="267"/>
      <c r="BB103" s="267"/>
      <c r="BC103" s="267"/>
      <c r="BD103" s="267"/>
      <c r="BE103" s="267"/>
      <c r="BF103" s="267"/>
      <c r="BG103" s="267"/>
      <c r="BH103" s="267"/>
      <c r="BI103" s="267"/>
      <c r="BJ103" s="267"/>
      <c r="BK103" s="267"/>
      <c r="BL103" s="267"/>
      <c r="BM103" s="267"/>
      <c r="BN103" s="267"/>
      <c r="BO103" s="267"/>
      <c r="BP103" s="267"/>
      <c r="BQ103" s="267"/>
      <c r="BR103" s="331"/>
      <c r="BS103" s="324"/>
      <c r="BT103" s="324"/>
    </row>
    <row r="104" spans="17:72" ht="13.5" customHeight="1" x14ac:dyDescent="0.5">
      <c r="Q104" s="324"/>
      <c r="R104" s="283"/>
      <c r="S104" s="421">
        <v>3</v>
      </c>
      <c r="T104" s="313"/>
      <c r="U104" s="313"/>
      <c r="V104" s="314"/>
      <c r="W104" s="369"/>
      <c r="X104" s="257"/>
      <c r="Y104" s="257"/>
      <c r="Z104" s="257"/>
      <c r="AA104" s="257"/>
      <c r="AB104" s="257"/>
      <c r="AC104" s="257"/>
      <c r="AD104" s="257"/>
      <c r="AE104" s="257"/>
      <c r="AF104" s="264"/>
      <c r="AG104" s="325"/>
      <c r="AH104" s="325"/>
      <c r="AI104" s="325"/>
      <c r="AJ104" s="296"/>
      <c r="AK104" s="394"/>
      <c r="AL104" s="297"/>
      <c r="AM104" s="297"/>
      <c r="AN104" s="297"/>
      <c r="AO104" s="297"/>
      <c r="AP104" s="297"/>
      <c r="AQ104" s="297"/>
      <c r="AR104" s="297"/>
      <c r="AS104" s="297"/>
      <c r="AT104" s="297"/>
      <c r="AU104" s="297"/>
      <c r="AV104" s="297"/>
      <c r="AW104" s="297"/>
      <c r="AX104" s="297"/>
      <c r="AY104" s="297"/>
      <c r="AZ104" s="297"/>
      <c r="BA104" s="297"/>
      <c r="BB104" s="297"/>
      <c r="BC104" s="297"/>
      <c r="BD104" s="297"/>
      <c r="BE104" s="297"/>
      <c r="BF104" s="297"/>
      <c r="BG104" s="297"/>
      <c r="BH104" s="297"/>
      <c r="BI104" s="297"/>
      <c r="BJ104" s="297"/>
      <c r="BK104" s="297"/>
      <c r="BL104" s="297"/>
      <c r="BM104" s="297"/>
      <c r="BN104" s="297"/>
      <c r="BO104" s="297"/>
      <c r="BP104" s="297"/>
      <c r="BQ104" s="297"/>
      <c r="BR104" s="298"/>
      <c r="BS104" s="324"/>
      <c r="BT104" s="324"/>
    </row>
    <row r="105" spans="17:72" ht="13.5" customHeight="1" x14ac:dyDescent="0.5">
      <c r="Q105" s="324"/>
      <c r="R105" s="283"/>
      <c r="S105" s="421">
        <v>4</v>
      </c>
      <c r="T105" s="313"/>
      <c r="U105" s="313"/>
      <c r="V105" s="314"/>
      <c r="W105" s="369"/>
      <c r="X105" s="257"/>
      <c r="Y105" s="257"/>
      <c r="Z105" s="257"/>
      <c r="AA105" s="257"/>
      <c r="AB105" s="257"/>
      <c r="AC105" s="257"/>
      <c r="AD105" s="257"/>
      <c r="AE105" s="257"/>
      <c r="AF105" s="264"/>
      <c r="AG105" s="325"/>
      <c r="AH105" s="325"/>
      <c r="AI105" s="325"/>
      <c r="AJ105" s="280"/>
      <c r="AK105" s="315"/>
      <c r="AL105" s="315"/>
      <c r="AM105" s="315"/>
      <c r="AN105" s="315"/>
      <c r="AO105" s="315"/>
      <c r="AP105" s="315"/>
      <c r="AQ105" s="315"/>
      <c r="AR105" s="315"/>
      <c r="AS105" s="315"/>
      <c r="AT105" s="315"/>
      <c r="AU105" s="315"/>
      <c r="AV105" s="315"/>
      <c r="AW105" s="315"/>
      <c r="AX105" s="315"/>
      <c r="AY105" s="315"/>
      <c r="AZ105" s="316"/>
      <c r="BA105" s="317"/>
      <c r="BB105" s="317"/>
      <c r="BC105" s="317"/>
      <c r="BD105" s="317"/>
      <c r="BE105" s="317"/>
      <c r="BF105" s="317"/>
      <c r="BG105" s="317"/>
      <c r="BH105" s="317"/>
      <c r="BI105" s="317"/>
      <c r="BJ105" s="317"/>
      <c r="BK105" s="317"/>
      <c r="BL105" s="317"/>
      <c r="BM105" s="317"/>
      <c r="BN105" s="317"/>
      <c r="BO105" s="317"/>
      <c r="BP105" s="317"/>
      <c r="BQ105" s="317"/>
      <c r="BR105" s="331"/>
      <c r="BS105" s="324"/>
      <c r="BT105" s="324"/>
    </row>
    <row r="106" spans="17:72" ht="13.5" customHeight="1" x14ac:dyDescent="0.5">
      <c r="Q106" s="324"/>
      <c r="R106" s="283"/>
      <c r="S106" s="421">
        <v>5</v>
      </c>
      <c r="T106" s="313"/>
      <c r="U106" s="313"/>
      <c r="V106" s="314"/>
      <c r="W106" s="369"/>
      <c r="X106" s="257"/>
      <c r="Y106" s="257"/>
      <c r="Z106" s="257"/>
      <c r="AA106" s="257"/>
      <c r="AB106" s="257"/>
      <c r="AC106" s="257"/>
      <c r="AD106" s="257"/>
      <c r="AE106" s="257"/>
      <c r="AF106" s="264"/>
      <c r="AG106" s="325"/>
      <c r="AH106" s="325"/>
      <c r="AI106" s="325"/>
      <c r="AJ106" s="280" t="s">
        <v>398</v>
      </c>
      <c r="AK106" s="274"/>
      <c r="AL106" s="267"/>
      <c r="AM106" s="267"/>
      <c r="AN106" s="267"/>
      <c r="AO106" s="267"/>
      <c r="AP106" s="267"/>
      <c r="AQ106" s="267"/>
      <c r="AR106" s="267"/>
      <c r="AS106" s="267"/>
      <c r="AT106" s="267"/>
      <c r="AU106" s="267"/>
      <c r="AV106" s="267"/>
      <c r="AW106" s="267"/>
      <c r="AX106" s="267"/>
      <c r="AY106" s="267"/>
      <c r="AZ106" s="267"/>
      <c r="BA106" s="267"/>
      <c r="BB106" s="267"/>
      <c r="BC106" s="267"/>
      <c r="BD106" s="267"/>
      <c r="BE106" s="267"/>
      <c r="BF106" s="267"/>
      <c r="BG106" s="267"/>
      <c r="BH106" s="267"/>
      <c r="BI106" s="267"/>
      <c r="BJ106" s="267"/>
      <c r="BK106" s="267"/>
      <c r="BL106" s="267"/>
      <c r="BM106" s="267"/>
      <c r="BN106" s="267"/>
      <c r="BO106" s="267"/>
      <c r="BP106" s="267"/>
      <c r="BQ106" s="267"/>
      <c r="BR106" s="331"/>
      <c r="BS106" s="324"/>
      <c r="BT106" s="324"/>
    </row>
    <row r="107" spans="17:72" ht="13.5" customHeight="1" x14ac:dyDescent="0.5">
      <c r="Q107" s="324"/>
      <c r="R107" s="283"/>
      <c r="S107" s="421">
        <v>6</v>
      </c>
      <c r="T107" s="313"/>
      <c r="U107" s="313"/>
      <c r="V107" s="314"/>
      <c r="W107" s="369"/>
      <c r="X107" s="257"/>
      <c r="Y107" s="257"/>
      <c r="Z107" s="257"/>
      <c r="AA107" s="257"/>
      <c r="AB107" s="257"/>
      <c r="AC107" s="257"/>
      <c r="AD107" s="257"/>
      <c r="AE107" s="257"/>
      <c r="AF107" s="264"/>
      <c r="AG107" s="325"/>
      <c r="AH107" s="325"/>
      <c r="AI107" s="325"/>
      <c r="AJ107" s="272"/>
      <c r="AK107" s="274"/>
      <c r="AL107" s="267"/>
      <c r="AM107" s="267"/>
      <c r="AN107" s="267"/>
      <c r="AO107" s="267"/>
      <c r="AP107" s="267"/>
      <c r="AQ107" s="267"/>
      <c r="AR107" s="267"/>
      <c r="AS107" s="267"/>
      <c r="AT107" s="267"/>
      <c r="AU107" s="267"/>
      <c r="AV107" s="267"/>
      <c r="AW107" s="267"/>
      <c r="AX107" s="267"/>
      <c r="AY107" s="267"/>
      <c r="AZ107" s="267"/>
      <c r="BA107" s="267"/>
      <c r="BB107" s="267"/>
      <c r="BC107" s="267"/>
      <c r="BD107" s="267"/>
      <c r="BE107" s="267"/>
      <c r="BF107" s="267"/>
      <c r="BG107" s="267"/>
      <c r="BH107" s="267"/>
      <c r="BI107" s="267"/>
      <c r="BJ107" s="267"/>
      <c r="BK107" s="267"/>
      <c r="BL107" s="267"/>
      <c r="BM107" s="267"/>
      <c r="BN107" s="267"/>
      <c r="BO107" s="267"/>
      <c r="BP107" s="267"/>
      <c r="BQ107" s="267"/>
      <c r="BR107" s="331"/>
      <c r="BS107" s="324"/>
      <c r="BT107" s="324"/>
    </row>
    <row r="108" spans="17:72" ht="13.5" customHeight="1" x14ac:dyDescent="0.5">
      <c r="Q108" s="324"/>
      <c r="R108" s="283"/>
      <c r="S108" s="421">
        <v>7</v>
      </c>
      <c r="T108" s="313"/>
      <c r="U108" s="313"/>
      <c r="V108" s="314"/>
      <c r="W108" s="369"/>
      <c r="X108" s="257"/>
      <c r="Y108" s="257"/>
      <c r="Z108" s="257"/>
      <c r="AA108" s="257"/>
      <c r="AB108" s="257"/>
      <c r="AC108" s="257"/>
      <c r="AD108" s="257"/>
      <c r="AE108" s="257"/>
      <c r="AF108" s="264"/>
      <c r="AG108" s="325"/>
      <c r="AH108" s="325"/>
      <c r="AI108" s="325"/>
      <c r="AJ108" s="280"/>
      <c r="AK108" s="399" t="s">
        <v>321</v>
      </c>
      <c r="AL108" s="399">
        <v>1</v>
      </c>
      <c r="AM108" s="399">
        <v>2</v>
      </c>
      <c r="AN108" s="399">
        <v>3</v>
      </c>
      <c r="AO108" s="399">
        <v>4</v>
      </c>
      <c r="AP108" s="399">
        <v>5</v>
      </c>
      <c r="AQ108" s="399">
        <v>6</v>
      </c>
      <c r="AR108" s="399">
        <v>7</v>
      </c>
      <c r="AS108" s="399">
        <v>8</v>
      </c>
      <c r="AT108" s="399">
        <v>9</v>
      </c>
      <c r="AU108" s="399">
        <v>10</v>
      </c>
      <c r="AV108" s="399">
        <v>11</v>
      </c>
      <c r="AW108" s="399">
        <v>12</v>
      </c>
      <c r="AX108" s="399">
        <v>13</v>
      </c>
      <c r="AY108" s="399">
        <v>14</v>
      </c>
      <c r="AZ108" s="399">
        <v>15</v>
      </c>
      <c r="BA108" s="399">
        <v>16</v>
      </c>
      <c r="BB108" s="399">
        <v>17</v>
      </c>
      <c r="BC108" s="399">
        <v>18</v>
      </c>
      <c r="BD108" s="399">
        <v>19</v>
      </c>
      <c r="BE108" s="399">
        <v>20</v>
      </c>
      <c r="BF108" s="399">
        <v>21</v>
      </c>
      <c r="BG108" s="399">
        <v>22</v>
      </c>
      <c r="BH108" s="399">
        <v>23</v>
      </c>
      <c r="BI108" s="399">
        <v>24</v>
      </c>
      <c r="BJ108" s="399">
        <v>25</v>
      </c>
      <c r="BK108" s="399">
        <v>26</v>
      </c>
      <c r="BL108" s="399">
        <v>27</v>
      </c>
      <c r="BM108" s="399">
        <v>28</v>
      </c>
      <c r="BN108" s="399">
        <v>29</v>
      </c>
      <c r="BO108" s="399">
        <v>30</v>
      </c>
      <c r="BP108" s="267"/>
      <c r="BQ108" s="423" t="s">
        <v>314</v>
      </c>
      <c r="BR108" s="331"/>
      <c r="BS108" s="324"/>
      <c r="BT108" s="324"/>
    </row>
    <row r="109" spans="17:72" ht="13.5" customHeight="1" x14ac:dyDescent="0.5">
      <c r="Q109" s="324"/>
      <c r="R109" s="283"/>
      <c r="S109" s="421">
        <v>8</v>
      </c>
      <c r="T109" s="313"/>
      <c r="U109" s="313"/>
      <c r="V109" s="314"/>
      <c r="W109" s="369"/>
      <c r="X109" s="257"/>
      <c r="Y109" s="257"/>
      <c r="Z109" s="257"/>
      <c r="AA109" s="257"/>
      <c r="AB109" s="257"/>
      <c r="AC109" s="257"/>
      <c r="AD109" s="257"/>
      <c r="AE109" s="257"/>
      <c r="AF109" s="264"/>
      <c r="AG109" s="325"/>
      <c r="AH109" s="325"/>
      <c r="AI109" s="325"/>
      <c r="AJ109" s="280"/>
      <c r="AK109" s="399"/>
      <c r="AL109" s="399"/>
      <c r="AM109" s="399"/>
      <c r="AN109" s="399"/>
      <c r="AO109" s="399"/>
      <c r="AP109" s="399"/>
      <c r="AQ109" s="399"/>
      <c r="AR109" s="399"/>
      <c r="AS109" s="399"/>
      <c r="AT109" s="399"/>
      <c r="AU109" s="399"/>
      <c r="AV109" s="399"/>
      <c r="AW109" s="399"/>
      <c r="AX109" s="399"/>
      <c r="AY109" s="399"/>
      <c r="AZ109" s="399"/>
      <c r="BA109" s="399"/>
      <c r="BB109" s="399"/>
      <c r="BC109" s="399"/>
      <c r="BD109" s="399"/>
      <c r="BE109" s="399"/>
      <c r="BF109" s="399"/>
      <c r="BG109" s="399"/>
      <c r="BH109" s="399"/>
      <c r="BI109" s="399"/>
      <c r="BJ109" s="399"/>
      <c r="BK109" s="399"/>
      <c r="BL109" s="399"/>
      <c r="BM109" s="399"/>
      <c r="BN109" s="399"/>
      <c r="BO109" s="399"/>
      <c r="BP109" s="267"/>
      <c r="BQ109" s="423" t="s">
        <v>323</v>
      </c>
      <c r="BR109" s="331"/>
      <c r="BS109" s="324"/>
      <c r="BT109" s="324"/>
    </row>
    <row r="110" spans="17:72" ht="13.5" customHeight="1" x14ac:dyDescent="0.5">
      <c r="Q110" s="324"/>
      <c r="R110" s="283"/>
      <c r="S110" s="421">
        <v>9</v>
      </c>
      <c r="T110" s="313"/>
      <c r="U110" s="313"/>
      <c r="V110" s="314"/>
      <c r="W110" s="369"/>
      <c r="X110" s="257"/>
      <c r="Y110" s="257"/>
      <c r="Z110" s="257"/>
      <c r="AA110" s="257"/>
      <c r="AB110" s="257"/>
      <c r="AC110" s="257"/>
      <c r="AD110" s="257"/>
      <c r="AE110" s="257"/>
      <c r="AF110" s="264"/>
      <c r="AG110" s="325"/>
      <c r="AH110" s="325"/>
      <c r="AI110" s="325"/>
      <c r="AJ110" s="280"/>
      <c r="AK110" s="410">
        <v>1</v>
      </c>
      <c r="AL110" s="285"/>
      <c r="AM110" s="285"/>
      <c r="AN110" s="285"/>
      <c r="AO110" s="285"/>
      <c r="AP110" s="285"/>
      <c r="AQ110" s="285"/>
      <c r="AR110" s="285"/>
      <c r="AS110" s="285"/>
      <c r="AT110" s="285"/>
      <c r="AU110" s="285"/>
      <c r="AV110" s="285"/>
      <c r="AW110" s="285"/>
      <c r="AX110" s="285"/>
      <c r="AY110" s="285"/>
      <c r="AZ110" s="285"/>
      <c r="BA110" s="285"/>
      <c r="BB110" s="285"/>
      <c r="BC110" s="285"/>
      <c r="BD110" s="285"/>
      <c r="BE110" s="285"/>
      <c r="BF110" s="285"/>
      <c r="BG110" s="285"/>
      <c r="BH110" s="285"/>
      <c r="BI110" s="285"/>
      <c r="BJ110" s="285"/>
      <c r="BK110" s="285"/>
      <c r="BL110" s="285"/>
      <c r="BM110" s="285"/>
      <c r="BN110" s="285"/>
      <c r="BO110" s="285"/>
      <c r="BP110" s="267"/>
      <c r="BQ110" s="407" t="str">
        <f t="shared" ref="BQ110:BQ133" si="23">IFERROR(AVERAGE(AL110:BO110),"")</f>
        <v/>
      </c>
      <c r="BR110" s="331"/>
      <c r="BS110" s="324"/>
      <c r="BT110" s="324"/>
    </row>
    <row r="111" spans="17:72" ht="13.5" customHeight="1" x14ac:dyDescent="0.5">
      <c r="Q111" s="324"/>
      <c r="R111" s="283"/>
      <c r="S111" s="421">
        <v>10</v>
      </c>
      <c r="T111" s="313"/>
      <c r="U111" s="313"/>
      <c r="V111" s="314"/>
      <c r="W111" s="369"/>
      <c r="X111" s="257"/>
      <c r="Y111" s="257"/>
      <c r="Z111" s="257"/>
      <c r="AA111" s="257"/>
      <c r="AB111" s="257"/>
      <c r="AC111" s="257"/>
      <c r="AD111" s="257"/>
      <c r="AE111" s="257"/>
      <c r="AF111" s="264"/>
      <c r="AG111" s="325"/>
      <c r="AH111" s="325"/>
      <c r="AI111" s="325"/>
      <c r="AJ111" s="280"/>
      <c r="AK111" s="410">
        <v>2</v>
      </c>
      <c r="AL111" s="285"/>
      <c r="AM111" s="285"/>
      <c r="AN111" s="285"/>
      <c r="AO111" s="285"/>
      <c r="AP111" s="285"/>
      <c r="AQ111" s="285"/>
      <c r="AR111" s="285"/>
      <c r="AS111" s="285"/>
      <c r="AT111" s="285"/>
      <c r="AU111" s="285"/>
      <c r="AV111" s="285"/>
      <c r="AW111" s="285"/>
      <c r="AX111" s="285"/>
      <c r="AY111" s="285"/>
      <c r="AZ111" s="285"/>
      <c r="BA111" s="285"/>
      <c r="BB111" s="285"/>
      <c r="BC111" s="285"/>
      <c r="BD111" s="285"/>
      <c r="BE111" s="285"/>
      <c r="BF111" s="285"/>
      <c r="BG111" s="285"/>
      <c r="BH111" s="285"/>
      <c r="BI111" s="285"/>
      <c r="BJ111" s="285"/>
      <c r="BK111" s="285"/>
      <c r="BL111" s="285"/>
      <c r="BM111" s="285"/>
      <c r="BN111" s="285"/>
      <c r="BO111" s="285"/>
      <c r="BP111" s="267"/>
      <c r="BQ111" s="408" t="str">
        <f t="shared" si="23"/>
        <v/>
      </c>
      <c r="BR111" s="331"/>
      <c r="BS111" s="324"/>
      <c r="BT111" s="324"/>
    </row>
    <row r="112" spans="17:72" ht="13.5" customHeight="1" x14ac:dyDescent="0.5">
      <c r="Q112" s="324"/>
      <c r="R112" s="283"/>
      <c r="S112" s="421">
        <v>11</v>
      </c>
      <c r="T112" s="313"/>
      <c r="U112" s="313"/>
      <c r="V112" s="314"/>
      <c r="W112" s="369"/>
      <c r="X112" s="257"/>
      <c r="Y112" s="257"/>
      <c r="Z112" s="257"/>
      <c r="AA112" s="257"/>
      <c r="AB112" s="257"/>
      <c r="AC112" s="257"/>
      <c r="AD112" s="257"/>
      <c r="AE112" s="257"/>
      <c r="AF112" s="264"/>
      <c r="AG112" s="325"/>
      <c r="AH112" s="325"/>
      <c r="AI112" s="325"/>
      <c r="AJ112" s="280"/>
      <c r="AK112" s="410">
        <v>3</v>
      </c>
      <c r="AL112" s="285"/>
      <c r="AM112" s="285"/>
      <c r="AN112" s="285"/>
      <c r="AO112" s="285"/>
      <c r="AP112" s="285"/>
      <c r="AQ112" s="285"/>
      <c r="AR112" s="285"/>
      <c r="AS112" s="285"/>
      <c r="AT112" s="285"/>
      <c r="AU112" s="285"/>
      <c r="AV112" s="285"/>
      <c r="AW112" s="285"/>
      <c r="AX112" s="285"/>
      <c r="AY112" s="285"/>
      <c r="AZ112" s="285"/>
      <c r="BA112" s="285"/>
      <c r="BB112" s="285"/>
      <c r="BC112" s="285"/>
      <c r="BD112" s="285"/>
      <c r="BE112" s="285"/>
      <c r="BF112" s="285"/>
      <c r="BG112" s="285"/>
      <c r="BH112" s="285"/>
      <c r="BI112" s="285"/>
      <c r="BJ112" s="285"/>
      <c r="BK112" s="285"/>
      <c r="BL112" s="285"/>
      <c r="BM112" s="285"/>
      <c r="BN112" s="285"/>
      <c r="BO112" s="285"/>
      <c r="BP112" s="267"/>
      <c r="BQ112" s="408" t="str">
        <f t="shared" si="23"/>
        <v/>
      </c>
      <c r="BR112" s="331"/>
      <c r="BS112" s="324"/>
      <c r="BT112" s="324"/>
    </row>
    <row r="113" spans="17:72" ht="13.5" customHeight="1" x14ac:dyDescent="0.5">
      <c r="Q113" s="324"/>
      <c r="R113" s="263"/>
      <c r="S113" s="421">
        <v>12</v>
      </c>
      <c r="T113" s="313"/>
      <c r="U113" s="313"/>
      <c r="V113" s="314"/>
      <c r="W113" s="369"/>
      <c r="X113" s="257"/>
      <c r="Y113" s="257"/>
      <c r="Z113" s="257"/>
      <c r="AA113" s="257"/>
      <c r="AB113" s="257"/>
      <c r="AC113" s="257"/>
      <c r="AD113" s="257"/>
      <c r="AE113" s="257"/>
      <c r="AF113" s="264"/>
      <c r="AG113" s="325"/>
      <c r="AH113" s="325"/>
      <c r="AI113" s="325"/>
      <c r="AJ113" s="280"/>
      <c r="AK113" s="410">
        <v>4</v>
      </c>
      <c r="AL113" s="285"/>
      <c r="AM113" s="285"/>
      <c r="AN113" s="285"/>
      <c r="AO113" s="285"/>
      <c r="AP113" s="285"/>
      <c r="AQ113" s="285"/>
      <c r="AR113" s="285"/>
      <c r="AS113" s="285"/>
      <c r="AT113" s="285"/>
      <c r="AU113" s="285"/>
      <c r="AV113" s="285"/>
      <c r="AW113" s="285"/>
      <c r="AX113" s="285"/>
      <c r="AY113" s="285"/>
      <c r="AZ113" s="285"/>
      <c r="BA113" s="285"/>
      <c r="BB113" s="285"/>
      <c r="BC113" s="285"/>
      <c r="BD113" s="285"/>
      <c r="BE113" s="285"/>
      <c r="BF113" s="285"/>
      <c r="BG113" s="285"/>
      <c r="BH113" s="285"/>
      <c r="BI113" s="285"/>
      <c r="BJ113" s="285"/>
      <c r="BK113" s="285"/>
      <c r="BL113" s="285"/>
      <c r="BM113" s="285"/>
      <c r="BN113" s="285"/>
      <c r="BO113" s="285"/>
      <c r="BP113" s="267"/>
      <c r="BQ113" s="408" t="str">
        <f t="shared" si="23"/>
        <v/>
      </c>
      <c r="BR113" s="331"/>
      <c r="BS113" s="324"/>
      <c r="BT113" s="324"/>
    </row>
    <row r="114" spans="17:72" ht="13.5" customHeight="1" x14ac:dyDescent="0.5">
      <c r="Q114" s="324"/>
      <c r="R114" s="263"/>
      <c r="S114" s="421">
        <v>13</v>
      </c>
      <c r="T114" s="313"/>
      <c r="U114" s="313"/>
      <c r="V114" s="314"/>
      <c r="W114" s="369"/>
      <c r="X114" s="257"/>
      <c r="Y114" s="257"/>
      <c r="Z114" s="257"/>
      <c r="AA114" s="257"/>
      <c r="AB114" s="257"/>
      <c r="AC114" s="257"/>
      <c r="AD114" s="257"/>
      <c r="AE114" s="257"/>
      <c r="AF114" s="264"/>
      <c r="AG114" s="325"/>
      <c r="AH114" s="325"/>
      <c r="AI114" s="325"/>
      <c r="AJ114" s="280"/>
      <c r="AK114" s="410">
        <v>5</v>
      </c>
      <c r="AL114" s="285"/>
      <c r="AM114" s="285"/>
      <c r="AN114" s="285"/>
      <c r="AO114" s="285"/>
      <c r="AP114" s="285"/>
      <c r="AQ114" s="285"/>
      <c r="AR114" s="285"/>
      <c r="AS114" s="285"/>
      <c r="AT114" s="285"/>
      <c r="AU114" s="285"/>
      <c r="AV114" s="285"/>
      <c r="AW114" s="285"/>
      <c r="AX114" s="285"/>
      <c r="AY114" s="285"/>
      <c r="AZ114" s="285"/>
      <c r="BA114" s="285"/>
      <c r="BB114" s="285"/>
      <c r="BC114" s="285"/>
      <c r="BD114" s="285"/>
      <c r="BE114" s="285"/>
      <c r="BF114" s="285"/>
      <c r="BG114" s="285"/>
      <c r="BH114" s="285"/>
      <c r="BI114" s="285"/>
      <c r="BJ114" s="285"/>
      <c r="BK114" s="285"/>
      <c r="BL114" s="285"/>
      <c r="BM114" s="285"/>
      <c r="BN114" s="285"/>
      <c r="BO114" s="285"/>
      <c r="BP114" s="267"/>
      <c r="BQ114" s="408" t="str">
        <f t="shared" si="23"/>
        <v/>
      </c>
      <c r="BR114" s="331"/>
      <c r="BS114" s="324"/>
      <c r="BT114" s="324"/>
    </row>
    <row r="115" spans="17:72" ht="13.5" customHeight="1" x14ac:dyDescent="0.5">
      <c r="Q115" s="324"/>
      <c r="R115" s="263"/>
      <c r="S115" s="421">
        <v>14</v>
      </c>
      <c r="T115" s="313"/>
      <c r="U115" s="313"/>
      <c r="V115" s="314"/>
      <c r="W115" s="369"/>
      <c r="X115" s="257"/>
      <c r="Y115" s="257"/>
      <c r="Z115" s="257"/>
      <c r="AA115" s="257"/>
      <c r="AB115" s="257"/>
      <c r="AC115" s="257"/>
      <c r="AD115" s="257"/>
      <c r="AE115" s="257"/>
      <c r="AF115" s="264"/>
      <c r="AG115" s="325"/>
      <c r="AH115" s="325"/>
      <c r="AI115" s="325"/>
      <c r="AJ115" s="280"/>
      <c r="AK115" s="410">
        <v>6</v>
      </c>
      <c r="AL115" s="285"/>
      <c r="AM115" s="285"/>
      <c r="AN115" s="285"/>
      <c r="AO115" s="285"/>
      <c r="AP115" s="285"/>
      <c r="AQ115" s="285"/>
      <c r="AR115" s="285"/>
      <c r="AS115" s="285"/>
      <c r="AT115" s="285"/>
      <c r="AU115" s="285"/>
      <c r="AV115" s="285"/>
      <c r="AW115" s="285"/>
      <c r="AX115" s="285"/>
      <c r="AY115" s="285"/>
      <c r="AZ115" s="285"/>
      <c r="BA115" s="285"/>
      <c r="BB115" s="285"/>
      <c r="BC115" s="285"/>
      <c r="BD115" s="285"/>
      <c r="BE115" s="285"/>
      <c r="BF115" s="285"/>
      <c r="BG115" s="285"/>
      <c r="BH115" s="285"/>
      <c r="BI115" s="285"/>
      <c r="BJ115" s="285"/>
      <c r="BK115" s="285"/>
      <c r="BL115" s="285"/>
      <c r="BM115" s="285"/>
      <c r="BN115" s="285"/>
      <c r="BO115" s="285"/>
      <c r="BP115" s="267"/>
      <c r="BQ115" s="408" t="str">
        <f t="shared" si="23"/>
        <v/>
      </c>
      <c r="BR115" s="331"/>
      <c r="BS115" s="324"/>
      <c r="BT115" s="324"/>
    </row>
    <row r="116" spans="17:72" ht="13.5" customHeight="1" x14ac:dyDescent="0.5">
      <c r="Q116" s="324"/>
      <c r="R116" s="263"/>
      <c r="S116" s="421">
        <v>15</v>
      </c>
      <c r="T116" s="313"/>
      <c r="U116" s="313"/>
      <c r="V116" s="314"/>
      <c r="W116" s="369"/>
      <c r="X116" s="257"/>
      <c r="Y116" s="257"/>
      <c r="Z116" s="257"/>
      <c r="AA116" s="257"/>
      <c r="AB116" s="257"/>
      <c r="AC116" s="257"/>
      <c r="AD116" s="257"/>
      <c r="AE116" s="257"/>
      <c r="AF116" s="264"/>
      <c r="AG116" s="325"/>
      <c r="AH116" s="325"/>
      <c r="AI116" s="325"/>
      <c r="AJ116" s="280"/>
      <c r="AK116" s="410">
        <v>7</v>
      </c>
      <c r="AL116" s="285"/>
      <c r="AM116" s="285"/>
      <c r="AN116" s="285"/>
      <c r="AO116" s="285"/>
      <c r="AP116" s="285"/>
      <c r="AQ116" s="285"/>
      <c r="AR116" s="285"/>
      <c r="AS116" s="285"/>
      <c r="AT116" s="285"/>
      <c r="AU116" s="285"/>
      <c r="AV116" s="285"/>
      <c r="AW116" s="285"/>
      <c r="AX116" s="285"/>
      <c r="AY116" s="285"/>
      <c r="AZ116" s="285"/>
      <c r="BA116" s="285"/>
      <c r="BB116" s="285"/>
      <c r="BC116" s="285"/>
      <c r="BD116" s="285"/>
      <c r="BE116" s="285"/>
      <c r="BF116" s="285"/>
      <c r="BG116" s="285"/>
      <c r="BH116" s="285"/>
      <c r="BI116" s="285"/>
      <c r="BJ116" s="285"/>
      <c r="BK116" s="285"/>
      <c r="BL116" s="285"/>
      <c r="BM116" s="285"/>
      <c r="BN116" s="285"/>
      <c r="BO116" s="285"/>
      <c r="BP116" s="267"/>
      <c r="BQ116" s="408" t="str">
        <f t="shared" si="23"/>
        <v/>
      </c>
      <c r="BR116" s="331"/>
      <c r="BS116" s="324"/>
      <c r="BT116" s="324"/>
    </row>
    <row r="117" spans="17:72" ht="13.5" customHeight="1" x14ac:dyDescent="0.5">
      <c r="Q117" s="324"/>
      <c r="R117" s="263"/>
      <c r="S117" s="421">
        <v>16</v>
      </c>
      <c r="T117" s="313"/>
      <c r="U117" s="313"/>
      <c r="V117" s="314"/>
      <c r="W117" s="369"/>
      <c r="X117" s="257"/>
      <c r="Y117" s="257"/>
      <c r="Z117" s="257"/>
      <c r="AA117" s="257"/>
      <c r="AB117" s="257"/>
      <c r="AC117" s="257"/>
      <c r="AD117" s="257"/>
      <c r="AE117" s="257"/>
      <c r="AF117" s="264"/>
      <c r="AG117" s="325"/>
      <c r="AH117" s="325"/>
      <c r="AI117" s="325"/>
      <c r="AJ117" s="280"/>
      <c r="AK117" s="410">
        <v>8</v>
      </c>
      <c r="AL117" s="285"/>
      <c r="AM117" s="285"/>
      <c r="AN117" s="285"/>
      <c r="AO117" s="285"/>
      <c r="AP117" s="285"/>
      <c r="AQ117" s="285"/>
      <c r="AR117" s="285"/>
      <c r="AS117" s="285"/>
      <c r="AT117" s="285"/>
      <c r="AU117" s="285"/>
      <c r="AV117" s="285"/>
      <c r="AW117" s="285"/>
      <c r="AX117" s="285"/>
      <c r="AY117" s="285"/>
      <c r="AZ117" s="285"/>
      <c r="BA117" s="285"/>
      <c r="BB117" s="285"/>
      <c r="BC117" s="285"/>
      <c r="BD117" s="285"/>
      <c r="BE117" s="285"/>
      <c r="BF117" s="285"/>
      <c r="BG117" s="285"/>
      <c r="BH117" s="285"/>
      <c r="BI117" s="285"/>
      <c r="BJ117" s="285"/>
      <c r="BK117" s="285"/>
      <c r="BL117" s="285"/>
      <c r="BM117" s="285"/>
      <c r="BN117" s="285"/>
      <c r="BO117" s="285"/>
      <c r="BP117" s="267"/>
      <c r="BQ117" s="408" t="str">
        <f t="shared" si="23"/>
        <v/>
      </c>
      <c r="BR117" s="331"/>
      <c r="BS117" s="324"/>
      <c r="BT117" s="324"/>
    </row>
    <row r="118" spans="17:72" ht="13.5" customHeight="1" x14ac:dyDescent="0.5">
      <c r="Q118" s="324"/>
      <c r="R118" s="263"/>
      <c r="S118" s="421">
        <v>17</v>
      </c>
      <c r="T118" s="313"/>
      <c r="U118" s="313"/>
      <c r="V118" s="314"/>
      <c r="W118" s="369"/>
      <c r="X118" s="257"/>
      <c r="Y118" s="257"/>
      <c r="Z118" s="257"/>
      <c r="AA118" s="257"/>
      <c r="AB118" s="257"/>
      <c r="AC118" s="257"/>
      <c r="AD118" s="257"/>
      <c r="AE118" s="257"/>
      <c r="AF118" s="264"/>
      <c r="AG118" s="325"/>
      <c r="AH118" s="325"/>
      <c r="AI118" s="325"/>
      <c r="AJ118" s="280"/>
      <c r="AK118" s="410">
        <v>9</v>
      </c>
      <c r="AL118" s="285"/>
      <c r="AM118" s="285"/>
      <c r="AN118" s="285"/>
      <c r="AO118" s="285"/>
      <c r="AP118" s="285"/>
      <c r="AQ118" s="285"/>
      <c r="AR118" s="285"/>
      <c r="AS118" s="285"/>
      <c r="AT118" s="285"/>
      <c r="AU118" s="285"/>
      <c r="AV118" s="285"/>
      <c r="AW118" s="285"/>
      <c r="AX118" s="285"/>
      <c r="AY118" s="285"/>
      <c r="AZ118" s="285"/>
      <c r="BA118" s="285"/>
      <c r="BB118" s="285"/>
      <c r="BC118" s="285"/>
      <c r="BD118" s="285"/>
      <c r="BE118" s="285"/>
      <c r="BF118" s="285"/>
      <c r="BG118" s="285"/>
      <c r="BH118" s="285"/>
      <c r="BI118" s="285"/>
      <c r="BJ118" s="285"/>
      <c r="BK118" s="285"/>
      <c r="BL118" s="285"/>
      <c r="BM118" s="285"/>
      <c r="BN118" s="285"/>
      <c r="BO118" s="285"/>
      <c r="BP118" s="267"/>
      <c r="BQ118" s="408" t="str">
        <f t="shared" si="23"/>
        <v/>
      </c>
      <c r="BR118" s="331"/>
      <c r="BS118" s="324"/>
      <c r="BT118" s="324"/>
    </row>
    <row r="119" spans="17:72" ht="13.5" customHeight="1" x14ac:dyDescent="0.5">
      <c r="Q119" s="324"/>
      <c r="R119" s="263"/>
      <c r="S119" s="421">
        <v>18</v>
      </c>
      <c r="T119" s="313"/>
      <c r="U119" s="313"/>
      <c r="V119" s="314"/>
      <c r="W119" s="369"/>
      <c r="X119" s="257"/>
      <c r="Y119" s="257"/>
      <c r="Z119" s="257"/>
      <c r="AA119" s="257"/>
      <c r="AB119" s="257"/>
      <c r="AC119" s="257"/>
      <c r="AD119" s="257"/>
      <c r="AE119" s="257"/>
      <c r="AF119" s="264"/>
      <c r="AG119" s="325"/>
      <c r="AH119" s="325"/>
      <c r="AI119" s="325"/>
      <c r="AJ119" s="280"/>
      <c r="AK119" s="410">
        <v>10</v>
      </c>
      <c r="AL119" s="285"/>
      <c r="AM119" s="285"/>
      <c r="AN119" s="285"/>
      <c r="AO119" s="285"/>
      <c r="AP119" s="285"/>
      <c r="AQ119" s="285"/>
      <c r="AR119" s="285"/>
      <c r="AS119" s="285"/>
      <c r="AT119" s="285"/>
      <c r="AU119" s="285"/>
      <c r="AV119" s="285"/>
      <c r="AW119" s="285"/>
      <c r="AX119" s="285"/>
      <c r="AY119" s="285"/>
      <c r="AZ119" s="285"/>
      <c r="BA119" s="285"/>
      <c r="BB119" s="285"/>
      <c r="BC119" s="285"/>
      <c r="BD119" s="285"/>
      <c r="BE119" s="285"/>
      <c r="BF119" s="285"/>
      <c r="BG119" s="285"/>
      <c r="BH119" s="285"/>
      <c r="BI119" s="285"/>
      <c r="BJ119" s="285"/>
      <c r="BK119" s="285"/>
      <c r="BL119" s="285"/>
      <c r="BM119" s="285"/>
      <c r="BN119" s="285"/>
      <c r="BO119" s="285"/>
      <c r="BP119" s="267"/>
      <c r="BQ119" s="408" t="str">
        <f t="shared" si="23"/>
        <v/>
      </c>
      <c r="BR119" s="331"/>
      <c r="BS119" s="324"/>
      <c r="BT119" s="324"/>
    </row>
    <row r="120" spans="17:72" ht="13.5" customHeight="1" x14ac:dyDescent="0.5">
      <c r="Q120" s="324"/>
      <c r="R120" s="263"/>
      <c r="S120" s="421">
        <v>19</v>
      </c>
      <c r="T120" s="313"/>
      <c r="U120" s="313"/>
      <c r="V120" s="314"/>
      <c r="W120" s="369"/>
      <c r="X120" s="257"/>
      <c r="Y120" s="257"/>
      <c r="Z120" s="257"/>
      <c r="AA120" s="257"/>
      <c r="AB120" s="257"/>
      <c r="AC120" s="257"/>
      <c r="AD120" s="257"/>
      <c r="AE120" s="257"/>
      <c r="AF120" s="264"/>
      <c r="AG120" s="325"/>
      <c r="AH120" s="325"/>
      <c r="AI120" s="325"/>
      <c r="AJ120" s="280"/>
      <c r="AK120" s="410">
        <v>11</v>
      </c>
      <c r="AL120" s="285"/>
      <c r="AM120" s="285"/>
      <c r="AN120" s="285"/>
      <c r="AO120" s="285"/>
      <c r="AP120" s="285"/>
      <c r="AQ120" s="285"/>
      <c r="AR120" s="285"/>
      <c r="AS120" s="285"/>
      <c r="AT120" s="285"/>
      <c r="AU120" s="285"/>
      <c r="AV120" s="285"/>
      <c r="AW120" s="285"/>
      <c r="AX120" s="285"/>
      <c r="AY120" s="285"/>
      <c r="AZ120" s="285"/>
      <c r="BA120" s="285"/>
      <c r="BB120" s="285"/>
      <c r="BC120" s="285"/>
      <c r="BD120" s="285"/>
      <c r="BE120" s="285"/>
      <c r="BF120" s="285"/>
      <c r="BG120" s="285"/>
      <c r="BH120" s="285"/>
      <c r="BI120" s="285"/>
      <c r="BJ120" s="285"/>
      <c r="BK120" s="285"/>
      <c r="BL120" s="285"/>
      <c r="BM120" s="285"/>
      <c r="BN120" s="285"/>
      <c r="BO120" s="285"/>
      <c r="BP120" s="267"/>
      <c r="BQ120" s="408" t="str">
        <f t="shared" si="23"/>
        <v/>
      </c>
      <c r="BR120" s="331"/>
      <c r="BS120" s="324"/>
      <c r="BT120" s="324"/>
    </row>
    <row r="121" spans="17:72" ht="15.75" customHeight="1" x14ac:dyDescent="0.5">
      <c r="Q121" s="324"/>
      <c r="R121" s="263"/>
      <c r="S121" s="421">
        <v>20</v>
      </c>
      <c r="T121" s="313"/>
      <c r="U121" s="313"/>
      <c r="V121" s="314"/>
      <c r="W121" s="369"/>
      <c r="X121" s="257"/>
      <c r="Y121" s="257"/>
      <c r="Z121" s="257"/>
      <c r="AA121" s="257"/>
      <c r="AB121" s="257"/>
      <c r="AC121" s="257"/>
      <c r="AD121" s="257"/>
      <c r="AE121" s="257"/>
      <c r="AF121" s="264"/>
      <c r="AG121" s="325"/>
      <c r="AH121" s="325"/>
      <c r="AI121" s="325"/>
      <c r="AJ121" s="280"/>
      <c r="AK121" s="410">
        <v>12</v>
      </c>
      <c r="AL121" s="285"/>
      <c r="AM121" s="285"/>
      <c r="AN121" s="285"/>
      <c r="AO121" s="285"/>
      <c r="AP121" s="285"/>
      <c r="AQ121" s="285"/>
      <c r="AR121" s="285"/>
      <c r="AS121" s="285"/>
      <c r="AT121" s="285"/>
      <c r="AU121" s="285"/>
      <c r="AV121" s="285"/>
      <c r="AW121" s="285"/>
      <c r="AX121" s="285"/>
      <c r="AY121" s="285"/>
      <c r="AZ121" s="285"/>
      <c r="BA121" s="285"/>
      <c r="BB121" s="285"/>
      <c r="BC121" s="285"/>
      <c r="BD121" s="285"/>
      <c r="BE121" s="285"/>
      <c r="BF121" s="285"/>
      <c r="BG121" s="285"/>
      <c r="BH121" s="285"/>
      <c r="BI121" s="285"/>
      <c r="BJ121" s="285"/>
      <c r="BK121" s="285"/>
      <c r="BL121" s="285"/>
      <c r="BM121" s="285"/>
      <c r="BN121" s="285"/>
      <c r="BO121" s="285"/>
      <c r="BP121" s="267"/>
      <c r="BQ121" s="408" t="str">
        <f t="shared" si="23"/>
        <v/>
      </c>
      <c r="BR121" s="331"/>
      <c r="BS121" s="324"/>
      <c r="BT121" s="324"/>
    </row>
    <row r="122" spans="17:72" ht="15.75" customHeight="1" x14ac:dyDescent="0.5">
      <c r="Q122" s="324"/>
      <c r="R122" s="263"/>
      <c r="S122" s="421">
        <v>21</v>
      </c>
      <c r="T122" s="313"/>
      <c r="U122" s="313"/>
      <c r="V122" s="314"/>
      <c r="W122" s="369"/>
      <c r="X122" s="257"/>
      <c r="Y122" s="257"/>
      <c r="Z122" s="257"/>
      <c r="AA122" s="257"/>
      <c r="AB122" s="257"/>
      <c r="AC122" s="257"/>
      <c r="AD122" s="257"/>
      <c r="AE122" s="257"/>
      <c r="AF122" s="264"/>
      <c r="AG122" s="325"/>
      <c r="AH122" s="325"/>
      <c r="AI122" s="325"/>
      <c r="AJ122" s="280"/>
      <c r="AK122" s="410">
        <v>13</v>
      </c>
      <c r="AL122" s="285"/>
      <c r="AM122" s="285"/>
      <c r="AN122" s="285"/>
      <c r="AO122" s="285"/>
      <c r="AP122" s="285"/>
      <c r="AQ122" s="285"/>
      <c r="AR122" s="285"/>
      <c r="AS122" s="285"/>
      <c r="AT122" s="285"/>
      <c r="AU122" s="285"/>
      <c r="AV122" s="285"/>
      <c r="AW122" s="285"/>
      <c r="AX122" s="285"/>
      <c r="AY122" s="285"/>
      <c r="AZ122" s="285"/>
      <c r="BA122" s="285"/>
      <c r="BB122" s="285"/>
      <c r="BC122" s="285"/>
      <c r="BD122" s="285"/>
      <c r="BE122" s="285"/>
      <c r="BF122" s="285"/>
      <c r="BG122" s="285"/>
      <c r="BH122" s="285"/>
      <c r="BI122" s="285"/>
      <c r="BJ122" s="285"/>
      <c r="BK122" s="285"/>
      <c r="BL122" s="285"/>
      <c r="BM122" s="285"/>
      <c r="BN122" s="285"/>
      <c r="BO122" s="285"/>
      <c r="BP122" s="267"/>
      <c r="BQ122" s="408" t="str">
        <f t="shared" si="23"/>
        <v/>
      </c>
      <c r="BR122" s="331"/>
      <c r="BS122" s="324"/>
      <c r="BT122" s="324"/>
    </row>
    <row r="123" spans="17:72" ht="15.75" customHeight="1" x14ac:dyDescent="0.5">
      <c r="Q123" s="324"/>
      <c r="R123" s="263"/>
      <c r="S123" s="421">
        <v>22</v>
      </c>
      <c r="T123" s="313"/>
      <c r="U123" s="313"/>
      <c r="V123" s="314"/>
      <c r="W123" s="369"/>
      <c r="X123" s="257"/>
      <c r="Y123" s="257"/>
      <c r="Z123" s="257"/>
      <c r="AA123" s="257"/>
      <c r="AB123" s="257"/>
      <c r="AC123" s="257"/>
      <c r="AD123" s="257"/>
      <c r="AE123" s="257"/>
      <c r="AF123" s="264"/>
      <c r="AG123" s="325"/>
      <c r="AH123" s="325"/>
      <c r="AI123" s="325"/>
      <c r="AJ123" s="280"/>
      <c r="AK123" s="410">
        <v>14</v>
      </c>
      <c r="AL123" s="285"/>
      <c r="AM123" s="285"/>
      <c r="AN123" s="285"/>
      <c r="AO123" s="285"/>
      <c r="AP123" s="285"/>
      <c r="AQ123" s="285"/>
      <c r="AR123" s="285"/>
      <c r="AS123" s="285"/>
      <c r="AT123" s="285"/>
      <c r="AU123" s="285"/>
      <c r="AV123" s="285"/>
      <c r="AW123" s="285"/>
      <c r="AX123" s="285"/>
      <c r="AY123" s="285"/>
      <c r="AZ123" s="285"/>
      <c r="BA123" s="285"/>
      <c r="BB123" s="285"/>
      <c r="BC123" s="285"/>
      <c r="BD123" s="285"/>
      <c r="BE123" s="285"/>
      <c r="BF123" s="285"/>
      <c r="BG123" s="285"/>
      <c r="BH123" s="285"/>
      <c r="BI123" s="285"/>
      <c r="BJ123" s="285"/>
      <c r="BK123" s="285"/>
      <c r="BL123" s="285"/>
      <c r="BM123" s="285"/>
      <c r="BN123" s="285"/>
      <c r="BO123" s="285"/>
      <c r="BP123" s="267"/>
      <c r="BQ123" s="408" t="str">
        <f t="shared" si="23"/>
        <v/>
      </c>
      <c r="BR123" s="331"/>
      <c r="BS123" s="324"/>
      <c r="BT123" s="324"/>
    </row>
    <row r="124" spans="17:72" ht="15.75" customHeight="1" x14ac:dyDescent="0.5">
      <c r="Q124" s="324"/>
      <c r="R124" s="263"/>
      <c r="S124" s="421">
        <v>23</v>
      </c>
      <c r="T124" s="313"/>
      <c r="U124" s="313"/>
      <c r="V124" s="314"/>
      <c r="W124" s="369"/>
      <c r="X124" s="257"/>
      <c r="Y124" s="257"/>
      <c r="Z124" s="257"/>
      <c r="AA124" s="257"/>
      <c r="AB124" s="257"/>
      <c r="AC124" s="257"/>
      <c r="AD124" s="257"/>
      <c r="AE124" s="257"/>
      <c r="AF124" s="264"/>
      <c r="AG124" s="325"/>
      <c r="AH124" s="325"/>
      <c r="AI124" s="325"/>
      <c r="AJ124" s="280"/>
      <c r="AK124" s="410">
        <v>15</v>
      </c>
      <c r="AL124" s="285"/>
      <c r="AM124" s="285"/>
      <c r="AN124" s="285"/>
      <c r="AO124" s="285"/>
      <c r="AP124" s="285"/>
      <c r="AQ124" s="285"/>
      <c r="AR124" s="285"/>
      <c r="AS124" s="285"/>
      <c r="AT124" s="285"/>
      <c r="AU124" s="285"/>
      <c r="AV124" s="285"/>
      <c r="AW124" s="285"/>
      <c r="AX124" s="285"/>
      <c r="AY124" s="285"/>
      <c r="AZ124" s="285"/>
      <c r="BA124" s="285"/>
      <c r="BB124" s="285"/>
      <c r="BC124" s="285"/>
      <c r="BD124" s="285"/>
      <c r="BE124" s="285"/>
      <c r="BF124" s="285"/>
      <c r="BG124" s="285"/>
      <c r="BH124" s="285"/>
      <c r="BI124" s="285"/>
      <c r="BJ124" s="285"/>
      <c r="BK124" s="285"/>
      <c r="BL124" s="285"/>
      <c r="BM124" s="285"/>
      <c r="BN124" s="285"/>
      <c r="BO124" s="285"/>
      <c r="BP124" s="267"/>
      <c r="BQ124" s="408" t="str">
        <f t="shared" si="23"/>
        <v/>
      </c>
      <c r="BR124" s="331"/>
      <c r="BS124" s="324"/>
      <c r="BT124" s="324"/>
    </row>
    <row r="125" spans="17:72" ht="15.75" customHeight="1" x14ac:dyDescent="0.5">
      <c r="Q125" s="324"/>
      <c r="R125" s="263"/>
      <c r="S125" s="421">
        <v>24</v>
      </c>
      <c r="T125" s="313"/>
      <c r="U125" s="313"/>
      <c r="V125" s="314"/>
      <c r="W125" s="369"/>
      <c r="X125" s="257"/>
      <c r="Y125" s="257"/>
      <c r="Z125" s="257"/>
      <c r="AA125" s="257"/>
      <c r="AB125" s="257"/>
      <c r="AC125" s="257"/>
      <c r="AD125" s="257"/>
      <c r="AE125" s="257"/>
      <c r="AF125" s="264"/>
      <c r="AG125" s="325"/>
      <c r="AH125" s="723" t="str">
        <f>IF(AG131&lt;S131*4,"Table is Incomplete. Information may be Required.
&lt;&lt;&lt; ","OK")</f>
        <v xml:space="preserve">Table is Incomplete. Information may be Required.
&lt;&lt;&lt; </v>
      </c>
      <c r="AI125" s="325"/>
      <c r="AJ125" s="280"/>
      <c r="AK125" s="410">
        <v>16</v>
      </c>
      <c r="AL125" s="285"/>
      <c r="AM125" s="285"/>
      <c r="AN125" s="285"/>
      <c r="AO125" s="285"/>
      <c r="AP125" s="285"/>
      <c r="AQ125" s="285"/>
      <c r="AR125" s="285"/>
      <c r="AS125" s="285"/>
      <c r="AT125" s="285"/>
      <c r="AU125" s="285"/>
      <c r="AV125" s="285"/>
      <c r="AW125" s="285"/>
      <c r="AX125" s="285"/>
      <c r="AY125" s="285"/>
      <c r="AZ125" s="285"/>
      <c r="BA125" s="285"/>
      <c r="BB125" s="285"/>
      <c r="BC125" s="285"/>
      <c r="BD125" s="285"/>
      <c r="BE125" s="285"/>
      <c r="BF125" s="285"/>
      <c r="BG125" s="285"/>
      <c r="BH125" s="285"/>
      <c r="BI125" s="285"/>
      <c r="BJ125" s="285"/>
      <c r="BK125" s="285"/>
      <c r="BL125" s="285"/>
      <c r="BM125" s="285"/>
      <c r="BN125" s="285"/>
      <c r="BO125" s="285"/>
      <c r="BP125" s="267"/>
      <c r="BQ125" s="408" t="str">
        <f t="shared" si="23"/>
        <v/>
      </c>
      <c r="BR125" s="331"/>
      <c r="BS125" s="324"/>
      <c r="BT125" s="324"/>
    </row>
    <row r="126" spans="17:72" ht="13.5" customHeight="1" x14ac:dyDescent="0.5">
      <c r="Q126" s="324"/>
      <c r="R126" s="263"/>
      <c r="S126" s="421">
        <v>25</v>
      </c>
      <c r="T126" s="313"/>
      <c r="U126" s="313"/>
      <c r="V126" s="314"/>
      <c r="W126" s="369"/>
      <c r="X126" s="257"/>
      <c r="Y126" s="257"/>
      <c r="Z126" s="257"/>
      <c r="AA126" s="257"/>
      <c r="AB126" s="257"/>
      <c r="AC126" s="257"/>
      <c r="AD126" s="257"/>
      <c r="AE126" s="257"/>
      <c r="AF126" s="264"/>
      <c r="AG126" s="325"/>
      <c r="AH126" s="723"/>
      <c r="AI126" s="325"/>
      <c r="AJ126" s="280"/>
      <c r="AK126" s="410">
        <v>17</v>
      </c>
      <c r="AL126" s="285"/>
      <c r="AM126" s="285"/>
      <c r="AN126" s="285"/>
      <c r="AO126" s="285"/>
      <c r="AP126" s="285"/>
      <c r="AQ126" s="285"/>
      <c r="AR126" s="285"/>
      <c r="AS126" s="285"/>
      <c r="AT126" s="285"/>
      <c r="AU126" s="285"/>
      <c r="AV126" s="285"/>
      <c r="AW126" s="285"/>
      <c r="AX126" s="285"/>
      <c r="AY126" s="285"/>
      <c r="AZ126" s="285"/>
      <c r="BA126" s="285"/>
      <c r="BB126" s="285"/>
      <c r="BC126" s="285"/>
      <c r="BD126" s="285"/>
      <c r="BE126" s="285"/>
      <c r="BF126" s="285"/>
      <c r="BG126" s="285"/>
      <c r="BH126" s="285"/>
      <c r="BI126" s="285"/>
      <c r="BJ126" s="285"/>
      <c r="BK126" s="285"/>
      <c r="BL126" s="285"/>
      <c r="BM126" s="285"/>
      <c r="BN126" s="285"/>
      <c r="BO126" s="285"/>
      <c r="BP126" s="267"/>
      <c r="BQ126" s="408" t="str">
        <f t="shared" si="23"/>
        <v/>
      </c>
      <c r="BR126" s="331"/>
      <c r="BS126" s="324"/>
      <c r="BT126" s="324"/>
    </row>
    <row r="127" spans="17:72" ht="13.5" customHeight="1" x14ac:dyDescent="0.5">
      <c r="Q127" s="324"/>
      <c r="R127" s="263"/>
      <c r="S127" s="421">
        <v>26</v>
      </c>
      <c r="T127" s="313"/>
      <c r="U127" s="313"/>
      <c r="V127" s="314"/>
      <c r="W127" s="369"/>
      <c r="X127" s="257"/>
      <c r="Y127" s="257"/>
      <c r="Z127" s="257"/>
      <c r="AA127" s="257"/>
      <c r="AB127" s="257"/>
      <c r="AC127" s="257"/>
      <c r="AD127" s="257"/>
      <c r="AE127" s="257"/>
      <c r="AF127" s="264"/>
      <c r="AG127" s="325"/>
      <c r="AH127" s="723"/>
      <c r="AI127" s="325"/>
      <c r="AJ127" s="280"/>
      <c r="AK127" s="410">
        <v>18</v>
      </c>
      <c r="AL127" s="285"/>
      <c r="AM127" s="285"/>
      <c r="AN127" s="285"/>
      <c r="AO127" s="285"/>
      <c r="AP127" s="285"/>
      <c r="AQ127" s="285"/>
      <c r="AR127" s="285"/>
      <c r="AS127" s="285"/>
      <c r="AT127" s="285"/>
      <c r="AU127" s="285"/>
      <c r="AV127" s="285"/>
      <c r="AW127" s="285"/>
      <c r="AX127" s="285"/>
      <c r="AY127" s="285"/>
      <c r="AZ127" s="285"/>
      <c r="BA127" s="285"/>
      <c r="BB127" s="285"/>
      <c r="BC127" s="285"/>
      <c r="BD127" s="285"/>
      <c r="BE127" s="285"/>
      <c r="BF127" s="285"/>
      <c r="BG127" s="285"/>
      <c r="BH127" s="285"/>
      <c r="BI127" s="285"/>
      <c r="BJ127" s="285"/>
      <c r="BK127" s="285"/>
      <c r="BL127" s="285"/>
      <c r="BM127" s="285"/>
      <c r="BN127" s="285"/>
      <c r="BO127" s="285"/>
      <c r="BP127" s="267"/>
      <c r="BQ127" s="408" t="str">
        <f t="shared" si="23"/>
        <v/>
      </c>
      <c r="BR127" s="331"/>
      <c r="BS127" s="324"/>
      <c r="BT127" s="324"/>
    </row>
    <row r="128" spans="17:72" ht="13.5" customHeight="1" x14ac:dyDescent="0.5">
      <c r="Q128" s="324"/>
      <c r="R128" s="263"/>
      <c r="S128" s="421">
        <v>27</v>
      </c>
      <c r="T128" s="313"/>
      <c r="U128" s="313"/>
      <c r="V128" s="314"/>
      <c r="W128" s="369"/>
      <c r="X128" s="257"/>
      <c r="Y128" s="257"/>
      <c r="Z128" s="257"/>
      <c r="AA128" s="257"/>
      <c r="AB128" s="257"/>
      <c r="AC128" s="257"/>
      <c r="AD128" s="257"/>
      <c r="AE128" s="257"/>
      <c r="AF128" s="264"/>
      <c r="AG128" s="325"/>
      <c r="AH128" s="723"/>
      <c r="AI128" s="325"/>
      <c r="AJ128" s="280"/>
      <c r="AK128" s="410">
        <v>19</v>
      </c>
      <c r="AL128" s="285"/>
      <c r="AM128" s="285"/>
      <c r="AN128" s="285"/>
      <c r="AO128" s="285"/>
      <c r="AP128" s="285"/>
      <c r="AQ128" s="285"/>
      <c r="AR128" s="285"/>
      <c r="AS128" s="285"/>
      <c r="AT128" s="285"/>
      <c r="AU128" s="285"/>
      <c r="AV128" s="285"/>
      <c r="AW128" s="285"/>
      <c r="AX128" s="285"/>
      <c r="AY128" s="285"/>
      <c r="AZ128" s="285"/>
      <c r="BA128" s="285"/>
      <c r="BB128" s="285"/>
      <c r="BC128" s="285"/>
      <c r="BD128" s="285"/>
      <c r="BE128" s="285"/>
      <c r="BF128" s="285"/>
      <c r="BG128" s="285"/>
      <c r="BH128" s="285"/>
      <c r="BI128" s="285"/>
      <c r="BJ128" s="285"/>
      <c r="BK128" s="285"/>
      <c r="BL128" s="285"/>
      <c r="BM128" s="285"/>
      <c r="BN128" s="285"/>
      <c r="BO128" s="285"/>
      <c r="BP128" s="267"/>
      <c r="BQ128" s="408" t="str">
        <f t="shared" si="23"/>
        <v/>
      </c>
      <c r="BR128" s="331"/>
      <c r="BS128" s="324"/>
      <c r="BT128" s="324"/>
    </row>
    <row r="129" spans="17:72" ht="14.25" customHeight="1" x14ac:dyDescent="0.5">
      <c r="Q129" s="324"/>
      <c r="R129" s="263"/>
      <c r="S129" s="421">
        <v>28</v>
      </c>
      <c r="T129" s="313"/>
      <c r="U129" s="313"/>
      <c r="V129" s="314"/>
      <c r="W129" s="369"/>
      <c r="X129" s="257"/>
      <c r="Y129" s="257"/>
      <c r="Z129" s="257"/>
      <c r="AA129" s="257"/>
      <c r="AB129" s="257"/>
      <c r="AC129" s="257"/>
      <c r="AD129" s="257"/>
      <c r="AE129" s="257"/>
      <c r="AF129" s="264"/>
      <c r="AG129" s="325"/>
      <c r="AH129" s="723"/>
      <c r="AI129" s="326"/>
      <c r="AJ129" s="280"/>
      <c r="AK129" s="410">
        <v>20</v>
      </c>
      <c r="AL129" s="285"/>
      <c r="AM129" s="285"/>
      <c r="AN129" s="285"/>
      <c r="AO129" s="285"/>
      <c r="AP129" s="285"/>
      <c r="AQ129" s="285"/>
      <c r="AR129" s="285"/>
      <c r="AS129" s="285"/>
      <c r="AT129" s="285"/>
      <c r="AU129" s="285"/>
      <c r="AV129" s="285"/>
      <c r="AW129" s="285"/>
      <c r="AX129" s="285"/>
      <c r="AY129" s="285"/>
      <c r="AZ129" s="285"/>
      <c r="BA129" s="285"/>
      <c r="BB129" s="285"/>
      <c r="BC129" s="285"/>
      <c r="BD129" s="285"/>
      <c r="BE129" s="285"/>
      <c r="BF129" s="285"/>
      <c r="BG129" s="285"/>
      <c r="BH129" s="285"/>
      <c r="BI129" s="285"/>
      <c r="BJ129" s="285"/>
      <c r="BK129" s="285"/>
      <c r="BL129" s="285"/>
      <c r="BM129" s="285"/>
      <c r="BN129" s="285"/>
      <c r="BO129" s="285"/>
      <c r="BP129" s="267"/>
      <c r="BQ129" s="408" t="str">
        <f t="shared" si="23"/>
        <v/>
      </c>
      <c r="BR129" s="331"/>
      <c r="BS129" s="324"/>
      <c r="BT129" s="324"/>
    </row>
    <row r="130" spans="17:72" ht="13.5" customHeight="1" x14ac:dyDescent="0.5">
      <c r="Q130" s="324"/>
      <c r="R130" s="263"/>
      <c r="S130" s="421">
        <v>29</v>
      </c>
      <c r="T130" s="313"/>
      <c r="U130" s="313"/>
      <c r="V130" s="314"/>
      <c r="W130" s="369"/>
      <c r="X130" s="257"/>
      <c r="Y130" s="257"/>
      <c r="Z130" s="257"/>
      <c r="AA130" s="257"/>
      <c r="AB130" s="257"/>
      <c r="AC130" s="257"/>
      <c r="AD130" s="257"/>
      <c r="AE130" s="257"/>
      <c r="AF130" s="264"/>
      <c r="AG130" s="325"/>
      <c r="AH130" s="723"/>
      <c r="AI130" s="326"/>
      <c r="AJ130" s="280"/>
      <c r="AK130" s="410">
        <v>21</v>
      </c>
      <c r="AL130" s="285"/>
      <c r="AM130" s="285"/>
      <c r="AN130" s="285"/>
      <c r="AO130" s="285"/>
      <c r="AP130" s="285"/>
      <c r="AQ130" s="285"/>
      <c r="AR130" s="285"/>
      <c r="AS130" s="285"/>
      <c r="AT130" s="285"/>
      <c r="AU130" s="285"/>
      <c r="AV130" s="285"/>
      <c r="AW130" s="285"/>
      <c r="AX130" s="285"/>
      <c r="AY130" s="285"/>
      <c r="AZ130" s="285"/>
      <c r="BA130" s="285"/>
      <c r="BB130" s="285"/>
      <c r="BC130" s="285"/>
      <c r="BD130" s="285"/>
      <c r="BE130" s="285"/>
      <c r="BF130" s="285"/>
      <c r="BG130" s="285"/>
      <c r="BH130" s="285"/>
      <c r="BI130" s="285"/>
      <c r="BJ130" s="285"/>
      <c r="BK130" s="285"/>
      <c r="BL130" s="285"/>
      <c r="BM130" s="285"/>
      <c r="BN130" s="285"/>
      <c r="BO130" s="285"/>
      <c r="BP130" s="267"/>
      <c r="BQ130" s="408" t="str">
        <f t="shared" si="23"/>
        <v/>
      </c>
      <c r="BR130" s="331"/>
      <c r="BS130" s="324"/>
      <c r="BT130" s="324"/>
    </row>
    <row r="131" spans="17:72" ht="13.5" customHeight="1" thickBot="1" x14ac:dyDescent="0.55000000000000004">
      <c r="Q131" s="324"/>
      <c r="R131" s="263"/>
      <c r="S131" s="422">
        <v>30</v>
      </c>
      <c r="T131" s="370"/>
      <c r="U131" s="370"/>
      <c r="V131" s="371"/>
      <c r="W131" s="372"/>
      <c r="X131" s="257"/>
      <c r="Y131" s="257"/>
      <c r="Z131" s="257"/>
      <c r="AA131" s="257"/>
      <c r="AB131" s="257"/>
      <c r="AC131" s="257"/>
      <c r="AD131" s="257"/>
      <c r="AE131" s="257"/>
      <c r="AF131" s="264"/>
      <c r="AG131" s="358">
        <f>COUNT(T102:W131)</f>
        <v>0</v>
      </c>
      <c r="AH131" s="723"/>
      <c r="AI131" s="326"/>
      <c r="AJ131" s="280"/>
      <c r="AK131" s="410">
        <v>22</v>
      </c>
      <c r="AL131" s="285"/>
      <c r="AM131" s="285"/>
      <c r="AN131" s="285"/>
      <c r="AO131" s="285"/>
      <c r="AP131" s="285"/>
      <c r="AQ131" s="285"/>
      <c r="AR131" s="285"/>
      <c r="AS131" s="285"/>
      <c r="AT131" s="285"/>
      <c r="AU131" s="285"/>
      <c r="AV131" s="285"/>
      <c r="AW131" s="285"/>
      <c r="AX131" s="285"/>
      <c r="AY131" s="285"/>
      <c r="AZ131" s="285"/>
      <c r="BA131" s="285"/>
      <c r="BB131" s="285"/>
      <c r="BC131" s="285"/>
      <c r="BD131" s="285"/>
      <c r="BE131" s="285"/>
      <c r="BF131" s="285"/>
      <c r="BG131" s="285"/>
      <c r="BH131" s="285"/>
      <c r="BI131" s="285"/>
      <c r="BJ131" s="285"/>
      <c r="BK131" s="285"/>
      <c r="BL131" s="285"/>
      <c r="BM131" s="285"/>
      <c r="BN131" s="285"/>
      <c r="BO131" s="285"/>
      <c r="BP131" s="267"/>
      <c r="BQ131" s="408" t="str">
        <f t="shared" si="23"/>
        <v/>
      </c>
      <c r="BR131" s="331"/>
      <c r="BS131" s="324"/>
      <c r="BT131" s="324"/>
    </row>
    <row r="132" spans="17:72" ht="13.5" customHeight="1" x14ac:dyDescent="0.5">
      <c r="Q132" s="324"/>
      <c r="R132" s="263"/>
      <c r="S132" s="300"/>
      <c r="T132" s="257"/>
      <c r="U132" s="257"/>
      <c r="V132" s="257"/>
      <c r="W132" s="257"/>
      <c r="X132" s="257"/>
      <c r="Y132" s="257"/>
      <c r="Z132" s="257"/>
      <c r="AA132" s="257"/>
      <c r="AB132" s="257"/>
      <c r="AC132" s="257"/>
      <c r="AD132" s="257"/>
      <c r="AE132" s="257"/>
      <c r="AF132" s="264"/>
      <c r="AG132" s="325"/>
      <c r="AH132" s="424"/>
      <c r="AI132" s="326"/>
      <c r="AJ132" s="280"/>
      <c r="AK132" s="410">
        <v>23</v>
      </c>
      <c r="AL132" s="285"/>
      <c r="AM132" s="285"/>
      <c r="AN132" s="285"/>
      <c r="AO132" s="285"/>
      <c r="AP132" s="285"/>
      <c r="AQ132" s="285"/>
      <c r="AR132" s="285"/>
      <c r="AS132" s="285"/>
      <c r="AT132" s="285"/>
      <c r="AU132" s="285"/>
      <c r="AV132" s="285"/>
      <c r="AW132" s="285"/>
      <c r="AX132" s="285"/>
      <c r="AY132" s="285"/>
      <c r="AZ132" s="285"/>
      <c r="BA132" s="285"/>
      <c r="BB132" s="285"/>
      <c r="BC132" s="285"/>
      <c r="BD132" s="285"/>
      <c r="BE132" s="285"/>
      <c r="BF132" s="285"/>
      <c r="BG132" s="285"/>
      <c r="BH132" s="285"/>
      <c r="BI132" s="285"/>
      <c r="BJ132" s="285"/>
      <c r="BK132" s="285"/>
      <c r="BL132" s="285"/>
      <c r="BM132" s="285"/>
      <c r="BN132" s="285"/>
      <c r="BO132" s="285"/>
      <c r="BP132" s="267"/>
      <c r="BQ132" s="408" t="str">
        <f t="shared" si="23"/>
        <v/>
      </c>
      <c r="BR132" s="331"/>
      <c r="BS132" s="324"/>
      <c r="BT132" s="324"/>
    </row>
    <row r="133" spans="17:72" ht="13.5" customHeight="1" thickBot="1" x14ac:dyDescent="0.55000000000000004">
      <c r="Q133" s="324"/>
      <c r="R133" s="275"/>
      <c r="S133" s="383"/>
      <c r="T133" s="318"/>
      <c r="U133" s="318"/>
      <c r="V133" s="319"/>
      <c r="W133" s="318"/>
      <c r="X133" s="318"/>
      <c r="Y133" s="318"/>
      <c r="Z133" s="318"/>
      <c r="AA133" s="318"/>
      <c r="AB133" s="318"/>
      <c r="AC133" s="318"/>
      <c r="AD133" s="318"/>
      <c r="AE133" s="318"/>
      <c r="AF133" s="295"/>
      <c r="AG133" s="325"/>
      <c r="AH133" s="424"/>
      <c r="AI133" s="326"/>
      <c r="AJ133" s="280"/>
      <c r="AK133" s="411">
        <v>24</v>
      </c>
      <c r="AL133" s="294"/>
      <c r="AM133" s="294"/>
      <c r="AN133" s="294"/>
      <c r="AO133" s="294"/>
      <c r="AP133" s="294"/>
      <c r="AQ133" s="294"/>
      <c r="AR133" s="294"/>
      <c r="AS133" s="294"/>
      <c r="AT133" s="294"/>
      <c r="AU133" s="294"/>
      <c r="AV133" s="294"/>
      <c r="AW133" s="294"/>
      <c r="AX133" s="294"/>
      <c r="AY133" s="294"/>
      <c r="AZ133" s="294"/>
      <c r="BA133" s="294"/>
      <c r="BB133" s="294"/>
      <c r="BC133" s="294"/>
      <c r="BD133" s="294"/>
      <c r="BE133" s="294"/>
      <c r="BF133" s="294"/>
      <c r="BG133" s="294"/>
      <c r="BH133" s="294"/>
      <c r="BI133" s="294"/>
      <c r="BJ133" s="294"/>
      <c r="BK133" s="294"/>
      <c r="BL133" s="294"/>
      <c r="BM133" s="294"/>
      <c r="BN133" s="294"/>
      <c r="BO133" s="294"/>
      <c r="BP133" s="267"/>
      <c r="BQ133" s="409" t="str">
        <f t="shared" si="23"/>
        <v/>
      </c>
      <c r="BR133" s="331"/>
      <c r="BS133" s="324"/>
      <c r="BT133" s="324"/>
    </row>
    <row r="134" spans="17:72" ht="15" customHeight="1" x14ac:dyDescent="0.5">
      <c r="Q134" s="179"/>
      <c r="R134" s="326"/>
      <c r="S134" s="362"/>
      <c r="T134" s="326"/>
      <c r="U134" s="326"/>
      <c r="V134" s="326"/>
      <c r="W134" s="326"/>
      <c r="X134" s="326"/>
      <c r="Y134" s="326"/>
      <c r="Z134" s="326"/>
      <c r="AA134" s="326"/>
      <c r="AB134" s="326"/>
      <c r="AC134" s="326"/>
      <c r="AD134" s="326"/>
      <c r="AE134" s="326"/>
      <c r="AF134" s="324"/>
      <c r="AG134" s="325"/>
      <c r="AH134" s="424"/>
      <c r="AI134" s="326"/>
      <c r="AJ134" s="280"/>
      <c r="AK134" s="274"/>
      <c r="AL134" s="267"/>
      <c r="AM134" s="267"/>
      <c r="AN134" s="267"/>
      <c r="AO134" s="267"/>
      <c r="AP134" s="267"/>
      <c r="AQ134" s="267"/>
      <c r="AR134" s="267"/>
      <c r="AS134" s="267"/>
      <c r="AT134" s="267"/>
      <c r="AU134" s="267"/>
      <c r="AV134" s="267"/>
      <c r="AW134" s="267"/>
      <c r="AX134" s="267"/>
      <c r="AY134" s="267"/>
      <c r="AZ134" s="267"/>
      <c r="BA134" s="267"/>
      <c r="BB134" s="267"/>
      <c r="BC134" s="267"/>
      <c r="BD134" s="267"/>
      <c r="BE134" s="267"/>
      <c r="BF134" s="267"/>
      <c r="BG134" s="267"/>
      <c r="BH134" s="267"/>
      <c r="BI134" s="267"/>
      <c r="BJ134" s="267"/>
      <c r="BK134" s="267"/>
      <c r="BL134" s="267"/>
      <c r="BM134" s="267"/>
      <c r="BN134" s="267"/>
      <c r="BO134" s="267"/>
      <c r="BP134" s="267"/>
      <c r="BQ134" s="267"/>
      <c r="BR134" s="331"/>
      <c r="BS134" s="324"/>
      <c r="BT134" s="324"/>
    </row>
    <row r="135" spans="17:72" ht="15" customHeight="1" x14ac:dyDescent="0.5">
      <c r="Q135" s="191" t="s">
        <v>388</v>
      </c>
      <c r="R135" s="179"/>
      <c r="S135" s="376"/>
      <c r="T135" s="326"/>
      <c r="U135" s="326"/>
      <c r="V135" s="326"/>
      <c r="W135" s="326"/>
      <c r="X135" s="324"/>
      <c r="Y135" s="324"/>
      <c r="Z135" s="324"/>
      <c r="AA135" s="324"/>
      <c r="AB135" s="324"/>
      <c r="AC135" s="324"/>
      <c r="AD135" s="324"/>
      <c r="AE135" s="324"/>
      <c r="AF135" s="324"/>
      <c r="AG135" s="325"/>
      <c r="AH135" s="424"/>
      <c r="AI135" s="326"/>
      <c r="AJ135" s="296"/>
      <c r="AK135" s="394"/>
      <c r="AL135" s="297"/>
      <c r="AM135" s="297"/>
      <c r="AN135" s="297"/>
      <c r="AO135" s="297"/>
      <c r="AP135" s="297"/>
      <c r="AQ135" s="297"/>
      <c r="AR135" s="297"/>
      <c r="AS135" s="297"/>
      <c r="AT135" s="297"/>
      <c r="AU135" s="297"/>
      <c r="AV135" s="297"/>
      <c r="AW135" s="297"/>
      <c r="AX135" s="297"/>
      <c r="AY135" s="297"/>
      <c r="AZ135" s="297"/>
      <c r="BA135" s="297"/>
      <c r="BB135" s="297"/>
      <c r="BC135" s="297"/>
      <c r="BD135" s="297"/>
      <c r="BE135" s="297"/>
      <c r="BF135" s="297"/>
      <c r="BG135" s="297"/>
      <c r="BH135" s="297"/>
      <c r="BI135" s="297"/>
      <c r="BJ135" s="297"/>
      <c r="BK135" s="297"/>
      <c r="BL135" s="297"/>
      <c r="BM135" s="297"/>
      <c r="BN135" s="297"/>
      <c r="BO135" s="297"/>
      <c r="BP135" s="297"/>
      <c r="BQ135" s="297"/>
      <c r="BR135" s="298"/>
      <c r="BS135" s="324"/>
      <c r="BT135" s="324"/>
    </row>
    <row r="136" spans="17:72" ht="15" customHeight="1" x14ac:dyDescent="0.5">
      <c r="AG136" s="325"/>
      <c r="AI136" s="326"/>
      <c r="AJ136" s="280"/>
      <c r="AK136" s="316"/>
      <c r="AL136" s="317"/>
      <c r="AM136" s="317"/>
      <c r="AN136" s="317"/>
      <c r="AO136" s="317"/>
      <c r="AP136" s="317"/>
      <c r="AQ136" s="317"/>
      <c r="AR136" s="317"/>
      <c r="AS136" s="317"/>
      <c r="AT136" s="317"/>
      <c r="AU136" s="317"/>
      <c r="AV136" s="317"/>
      <c r="AW136" s="317"/>
      <c r="AX136" s="317"/>
      <c r="AY136" s="317"/>
      <c r="AZ136" s="317"/>
      <c r="BA136" s="317"/>
      <c r="BB136" s="317"/>
      <c r="BC136" s="317"/>
      <c r="BD136" s="317"/>
      <c r="BE136" s="317"/>
      <c r="BF136" s="317"/>
      <c r="BG136" s="317"/>
      <c r="BH136" s="317"/>
      <c r="BI136" s="317"/>
      <c r="BJ136" s="317"/>
      <c r="BK136" s="317"/>
      <c r="BL136" s="317"/>
      <c r="BM136" s="317"/>
      <c r="BN136" s="317"/>
      <c r="BO136" s="317"/>
      <c r="BP136" s="317"/>
      <c r="BQ136" s="317"/>
      <c r="BR136" s="331"/>
      <c r="BS136" s="324"/>
      <c r="BT136" s="324"/>
    </row>
    <row r="137" spans="17:72" ht="15" customHeight="1" x14ac:dyDescent="0.5">
      <c r="AF137" s="320"/>
      <c r="AI137" s="326"/>
      <c r="AJ137" s="280" t="s">
        <v>399</v>
      </c>
      <c r="AK137" s="274"/>
      <c r="AL137" s="267"/>
      <c r="AM137" s="267"/>
      <c r="AN137" s="267"/>
      <c r="AO137" s="267"/>
      <c r="AP137" s="267"/>
      <c r="AQ137" s="267"/>
      <c r="AR137" s="267"/>
      <c r="AS137" s="267"/>
      <c r="AT137" s="267"/>
      <c r="AU137" s="267"/>
      <c r="AV137" s="267"/>
      <c r="AW137" s="267"/>
      <c r="AX137" s="267"/>
      <c r="AY137" s="267"/>
      <c r="AZ137" s="267"/>
      <c r="BA137" s="267"/>
      <c r="BB137" s="267"/>
      <c r="BC137" s="267"/>
      <c r="BD137" s="267"/>
      <c r="BE137" s="267"/>
      <c r="BF137" s="267"/>
      <c r="BG137" s="267"/>
      <c r="BH137" s="267"/>
      <c r="BI137" s="267"/>
      <c r="BJ137" s="267"/>
      <c r="BK137" s="267"/>
      <c r="BL137" s="267"/>
      <c r="BM137" s="267"/>
      <c r="BN137" s="267"/>
      <c r="BO137" s="267"/>
      <c r="BP137" s="267"/>
      <c r="BQ137" s="267"/>
      <c r="BR137" s="331"/>
      <c r="BS137" s="324"/>
      <c r="BT137" s="324"/>
    </row>
    <row r="138" spans="17:72" ht="15" customHeight="1" x14ac:dyDescent="0.5">
      <c r="AI138" s="326"/>
      <c r="AJ138" s="280"/>
      <c r="AK138" s="274"/>
      <c r="AL138" s="267"/>
      <c r="AM138" s="267"/>
      <c r="AN138" s="267"/>
      <c r="AO138" s="267"/>
      <c r="AP138" s="267"/>
      <c r="AQ138" s="267"/>
      <c r="AR138" s="267"/>
      <c r="AS138" s="267"/>
      <c r="AT138" s="267"/>
      <c r="AU138" s="267"/>
      <c r="AV138" s="267"/>
      <c r="AW138" s="267"/>
      <c r="AX138" s="267"/>
      <c r="AY138" s="267"/>
      <c r="AZ138" s="267"/>
      <c r="BA138" s="267"/>
      <c r="BB138" s="267"/>
      <c r="BC138" s="267"/>
      <c r="BD138" s="267"/>
      <c r="BE138" s="267"/>
      <c r="BF138" s="267"/>
      <c r="BG138" s="267"/>
      <c r="BH138" s="267"/>
      <c r="BI138" s="267"/>
      <c r="BJ138" s="267"/>
      <c r="BK138" s="267"/>
      <c r="BL138" s="267"/>
      <c r="BM138" s="267"/>
      <c r="BN138" s="267"/>
      <c r="BO138" s="267"/>
      <c r="BP138" s="267"/>
      <c r="BQ138" s="267"/>
      <c r="BR138" s="331"/>
      <c r="BS138" s="324"/>
      <c r="BT138" s="324"/>
    </row>
    <row r="139" spans="17:72" ht="15" customHeight="1" x14ac:dyDescent="0.5">
      <c r="AG139" s="257"/>
      <c r="AH139" s="257"/>
      <c r="AI139" s="326"/>
      <c r="AJ139" s="280"/>
      <c r="AK139" s="399" t="s">
        <v>321</v>
      </c>
      <c r="AL139" s="399">
        <v>1</v>
      </c>
      <c r="AM139" s="399">
        <v>2</v>
      </c>
      <c r="AN139" s="399">
        <v>3</v>
      </c>
      <c r="AO139" s="399">
        <v>4</v>
      </c>
      <c r="AP139" s="399">
        <v>5</v>
      </c>
      <c r="AQ139" s="399">
        <v>6</v>
      </c>
      <c r="AR139" s="399">
        <v>7</v>
      </c>
      <c r="AS139" s="399">
        <v>8</v>
      </c>
      <c r="AT139" s="399">
        <v>9</v>
      </c>
      <c r="AU139" s="399">
        <v>10</v>
      </c>
      <c r="AV139" s="399">
        <v>11</v>
      </c>
      <c r="AW139" s="399">
        <v>12</v>
      </c>
      <c r="AX139" s="399">
        <v>13</v>
      </c>
      <c r="AY139" s="399">
        <v>14</v>
      </c>
      <c r="AZ139" s="399">
        <v>15</v>
      </c>
      <c r="BA139" s="399">
        <v>16</v>
      </c>
      <c r="BB139" s="399">
        <v>17</v>
      </c>
      <c r="BC139" s="399">
        <v>18</v>
      </c>
      <c r="BD139" s="399">
        <v>19</v>
      </c>
      <c r="BE139" s="399">
        <v>20</v>
      </c>
      <c r="BF139" s="399">
        <v>21</v>
      </c>
      <c r="BG139" s="399">
        <v>22</v>
      </c>
      <c r="BH139" s="399">
        <v>23</v>
      </c>
      <c r="BI139" s="399">
        <v>24</v>
      </c>
      <c r="BJ139" s="399">
        <v>25</v>
      </c>
      <c r="BK139" s="399">
        <v>26</v>
      </c>
      <c r="BL139" s="399">
        <v>27</v>
      </c>
      <c r="BM139" s="399">
        <v>28</v>
      </c>
      <c r="BN139" s="399">
        <v>29</v>
      </c>
      <c r="BO139" s="399">
        <v>30</v>
      </c>
      <c r="BP139" s="399">
        <v>31</v>
      </c>
      <c r="BQ139" s="423" t="s">
        <v>314</v>
      </c>
      <c r="BR139" s="331"/>
      <c r="BS139" s="324"/>
      <c r="BT139" s="324"/>
    </row>
    <row r="140" spans="17:72" ht="15" customHeight="1" x14ac:dyDescent="0.5">
      <c r="AG140" s="257"/>
      <c r="AH140" s="257"/>
      <c r="AI140" s="326"/>
      <c r="AJ140" s="280"/>
      <c r="AK140" s="399"/>
      <c r="AL140" s="399"/>
      <c r="AM140" s="399"/>
      <c r="AN140" s="399"/>
      <c r="AO140" s="399"/>
      <c r="AP140" s="399"/>
      <c r="AQ140" s="399"/>
      <c r="AR140" s="399"/>
      <c r="AS140" s="399"/>
      <c r="AT140" s="399"/>
      <c r="AU140" s="399"/>
      <c r="AV140" s="399"/>
      <c r="AW140" s="399"/>
      <c r="AX140" s="399"/>
      <c r="AY140" s="399"/>
      <c r="AZ140" s="399"/>
      <c r="BA140" s="399"/>
      <c r="BB140" s="399"/>
      <c r="BC140" s="399"/>
      <c r="BD140" s="399"/>
      <c r="BE140" s="399"/>
      <c r="BF140" s="399"/>
      <c r="BG140" s="399"/>
      <c r="BH140" s="399"/>
      <c r="BI140" s="399"/>
      <c r="BJ140" s="399"/>
      <c r="BK140" s="399"/>
      <c r="BL140" s="399"/>
      <c r="BM140" s="399"/>
      <c r="BN140" s="399"/>
      <c r="BO140" s="399"/>
      <c r="BP140" s="399"/>
      <c r="BQ140" s="423" t="s">
        <v>323</v>
      </c>
      <c r="BR140" s="331"/>
      <c r="BS140" s="324"/>
      <c r="BT140" s="324"/>
    </row>
    <row r="141" spans="17:72" ht="15" customHeight="1" x14ac:dyDescent="0.5">
      <c r="AG141" s="257"/>
      <c r="AH141" s="257"/>
      <c r="AI141" s="326"/>
      <c r="AJ141" s="280"/>
      <c r="AK141" s="410">
        <v>1</v>
      </c>
      <c r="AL141" s="285"/>
      <c r="AM141" s="285"/>
      <c r="AN141" s="285"/>
      <c r="AO141" s="285"/>
      <c r="AP141" s="285"/>
      <c r="AQ141" s="285"/>
      <c r="AR141" s="285"/>
      <c r="AS141" s="285"/>
      <c r="AT141" s="285"/>
      <c r="AU141" s="285"/>
      <c r="AV141" s="285"/>
      <c r="AW141" s="285"/>
      <c r="AX141" s="285"/>
      <c r="AY141" s="285"/>
      <c r="AZ141" s="285"/>
      <c r="BA141" s="285"/>
      <c r="BB141" s="285"/>
      <c r="BC141" s="285"/>
      <c r="BD141" s="285"/>
      <c r="BE141" s="285"/>
      <c r="BF141" s="285"/>
      <c r="BG141" s="285"/>
      <c r="BH141" s="285"/>
      <c r="BI141" s="285"/>
      <c r="BJ141" s="285"/>
      <c r="BK141" s="285"/>
      <c r="BL141" s="285"/>
      <c r="BM141" s="285"/>
      <c r="BN141" s="285"/>
      <c r="BO141" s="285"/>
      <c r="BP141" s="285"/>
      <c r="BQ141" s="407" t="str">
        <f t="shared" ref="BQ141:BQ164" si="24">IFERROR(AVERAGE(AL141:BP141),"")</f>
        <v/>
      </c>
      <c r="BR141" s="331"/>
      <c r="BS141" s="324"/>
      <c r="BT141" s="324"/>
    </row>
    <row r="142" spans="17:72" ht="15" customHeight="1" x14ac:dyDescent="0.5">
      <c r="AG142" s="257"/>
      <c r="AH142" s="257"/>
      <c r="AI142" s="326"/>
      <c r="AJ142" s="280"/>
      <c r="AK142" s="410">
        <v>2</v>
      </c>
      <c r="AL142" s="285"/>
      <c r="AM142" s="285"/>
      <c r="AN142" s="285"/>
      <c r="AO142" s="285"/>
      <c r="AP142" s="285"/>
      <c r="AQ142" s="285"/>
      <c r="AR142" s="285"/>
      <c r="AS142" s="285"/>
      <c r="AT142" s="285"/>
      <c r="AU142" s="285"/>
      <c r="AV142" s="285"/>
      <c r="AW142" s="285"/>
      <c r="AX142" s="285"/>
      <c r="AY142" s="285"/>
      <c r="AZ142" s="285"/>
      <c r="BA142" s="285"/>
      <c r="BB142" s="285"/>
      <c r="BC142" s="285"/>
      <c r="BD142" s="285"/>
      <c r="BE142" s="285"/>
      <c r="BF142" s="285"/>
      <c r="BG142" s="285"/>
      <c r="BH142" s="285"/>
      <c r="BI142" s="285"/>
      <c r="BJ142" s="285"/>
      <c r="BK142" s="285"/>
      <c r="BL142" s="285"/>
      <c r="BM142" s="285"/>
      <c r="BN142" s="285"/>
      <c r="BO142" s="285"/>
      <c r="BP142" s="285"/>
      <c r="BQ142" s="408" t="str">
        <f t="shared" si="24"/>
        <v/>
      </c>
      <c r="BR142" s="331"/>
      <c r="BS142" s="324"/>
      <c r="BT142" s="324"/>
    </row>
    <row r="143" spans="17:72" ht="15.75" customHeight="1" x14ac:dyDescent="0.5">
      <c r="AG143" s="257"/>
      <c r="AH143" s="257"/>
      <c r="AI143" s="326"/>
      <c r="AJ143" s="280"/>
      <c r="AK143" s="410">
        <v>3</v>
      </c>
      <c r="AL143" s="285"/>
      <c r="AM143" s="285"/>
      <c r="AN143" s="285"/>
      <c r="AO143" s="285"/>
      <c r="AP143" s="285"/>
      <c r="AQ143" s="285"/>
      <c r="AR143" s="285"/>
      <c r="AS143" s="285"/>
      <c r="AT143" s="285"/>
      <c r="AU143" s="285"/>
      <c r="AV143" s="285"/>
      <c r="AW143" s="285"/>
      <c r="AX143" s="285"/>
      <c r="AY143" s="285"/>
      <c r="AZ143" s="285"/>
      <c r="BA143" s="285"/>
      <c r="BB143" s="285"/>
      <c r="BC143" s="285"/>
      <c r="BD143" s="285"/>
      <c r="BE143" s="285"/>
      <c r="BF143" s="285"/>
      <c r="BG143" s="285"/>
      <c r="BH143" s="285"/>
      <c r="BI143" s="285"/>
      <c r="BJ143" s="285"/>
      <c r="BK143" s="285"/>
      <c r="BL143" s="285"/>
      <c r="BM143" s="285"/>
      <c r="BN143" s="285"/>
      <c r="BO143" s="285"/>
      <c r="BP143" s="285"/>
      <c r="BQ143" s="408" t="str">
        <f t="shared" si="24"/>
        <v/>
      </c>
      <c r="BR143" s="331"/>
      <c r="BS143" s="324"/>
      <c r="BT143" s="324"/>
    </row>
    <row r="144" spans="17:72" ht="15" customHeight="1" x14ac:dyDescent="0.5">
      <c r="AG144" s="257"/>
      <c r="AH144" s="257"/>
      <c r="AI144" s="326"/>
      <c r="AJ144" s="280"/>
      <c r="AK144" s="410">
        <v>4</v>
      </c>
      <c r="AL144" s="285"/>
      <c r="AM144" s="285"/>
      <c r="AN144" s="285"/>
      <c r="AO144" s="285"/>
      <c r="AP144" s="285"/>
      <c r="AQ144" s="285"/>
      <c r="AR144" s="285"/>
      <c r="AS144" s="285"/>
      <c r="AT144" s="285"/>
      <c r="AU144" s="285"/>
      <c r="AV144" s="285"/>
      <c r="AW144" s="285"/>
      <c r="AX144" s="285"/>
      <c r="AY144" s="285"/>
      <c r="AZ144" s="285"/>
      <c r="BA144" s="285"/>
      <c r="BB144" s="285"/>
      <c r="BC144" s="285"/>
      <c r="BD144" s="285"/>
      <c r="BE144" s="285"/>
      <c r="BF144" s="285"/>
      <c r="BG144" s="285"/>
      <c r="BH144" s="285"/>
      <c r="BI144" s="285"/>
      <c r="BJ144" s="285"/>
      <c r="BK144" s="285"/>
      <c r="BL144" s="285"/>
      <c r="BM144" s="285"/>
      <c r="BN144" s="285"/>
      <c r="BO144" s="285"/>
      <c r="BP144" s="285"/>
      <c r="BQ144" s="408" t="str">
        <f t="shared" si="24"/>
        <v/>
      </c>
      <c r="BR144" s="331"/>
      <c r="BS144" s="324"/>
      <c r="BT144" s="324"/>
    </row>
    <row r="145" spans="33:72" ht="13.5" customHeight="1" x14ac:dyDescent="0.5">
      <c r="AG145" s="257"/>
      <c r="AH145" s="257"/>
      <c r="AI145" s="326"/>
      <c r="AJ145" s="280"/>
      <c r="AK145" s="410">
        <v>5</v>
      </c>
      <c r="AL145" s="285"/>
      <c r="AM145" s="285"/>
      <c r="AN145" s="285"/>
      <c r="AO145" s="285"/>
      <c r="AP145" s="285"/>
      <c r="AQ145" s="285"/>
      <c r="AR145" s="285"/>
      <c r="AS145" s="285"/>
      <c r="AT145" s="285"/>
      <c r="AU145" s="285"/>
      <c r="AV145" s="285"/>
      <c r="AW145" s="285"/>
      <c r="AX145" s="285"/>
      <c r="AY145" s="285"/>
      <c r="AZ145" s="285"/>
      <c r="BA145" s="285"/>
      <c r="BB145" s="285"/>
      <c r="BC145" s="285"/>
      <c r="BD145" s="285"/>
      <c r="BE145" s="285"/>
      <c r="BF145" s="285"/>
      <c r="BG145" s="285"/>
      <c r="BH145" s="285"/>
      <c r="BI145" s="285"/>
      <c r="BJ145" s="285"/>
      <c r="BK145" s="285"/>
      <c r="BL145" s="285"/>
      <c r="BM145" s="285"/>
      <c r="BN145" s="285"/>
      <c r="BO145" s="285"/>
      <c r="BP145" s="285"/>
      <c r="BQ145" s="408" t="str">
        <f t="shared" si="24"/>
        <v/>
      </c>
      <c r="BR145" s="331"/>
      <c r="BS145" s="324"/>
      <c r="BT145" s="324"/>
    </row>
    <row r="146" spans="33:72" ht="13.5" customHeight="1" x14ac:dyDescent="0.5">
      <c r="AG146" s="257"/>
      <c r="AH146" s="257"/>
      <c r="AI146" s="326"/>
      <c r="AJ146" s="280"/>
      <c r="AK146" s="410">
        <v>6</v>
      </c>
      <c r="AL146" s="285"/>
      <c r="AM146" s="285"/>
      <c r="AN146" s="285"/>
      <c r="AO146" s="285"/>
      <c r="AP146" s="285"/>
      <c r="AQ146" s="285"/>
      <c r="AR146" s="285"/>
      <c r="AS146" s="285"/>
      <c r="AT146" s="285"/>
      <c r="AU146" s="285"/>
      <c r="AV146" s="285"/>
      <c r="AW146" s="285"/>
      <c r="AX146" s="285"/>
      <c r="AY146" s="285"/>
      <c r="AZ146" s="285"/>
      <c r="BA146" s="285"/>
      <c r="BB146" s="285"/>
      <c r="BC146" s="285"/>
      <c r="BD146" s="285"/>
      <c r="BE146" s="285"/>
      <c r="BF146" s="285"/>
      <c r="BG146" s="285"/>
      <c r="BH146" s="285"/>
      <c r="BI146" s="285"/>
      <c r="BJ146" s="285"/>
      <c r="BK146" s="285"/>
      <c r="BL146" s="285"/>
      <c r="BM146" s="285"/>
      <c r="BN146" s="285"/>
      <c r="BO146" s="285"/>
      <c r="BP146" s="285"/>
      <c r="BQ146" s="408" t="str">
        <f t="shared" si="24"/>
        <v/>
      </c>
      <c r="BR146" s="331"/>
      <c r="BS146" s="324"/>
      <c r="BT146" s="324"/>
    </row>
    <row r="147" spans="33:72" ht="13.5" customHeight="1" x14ac:dyDescent="0.5">
      <c r="AG147" s="257"/>
      <c r="AH147" s="257"/>
      <c r="AI147" s="326"/>
      <c r="AJ147" s="280"/>
      <c r="AK147" s="410">
        <v>7</v>
      </c>
      <c r="AL147" s="285"/>
      <c r="AM147" s="285"/>
      <c r="AN147" s="285"/>
      <c r="AO147" s="285"/>
      <c r="AP147" s="285"/>
      <c r="AQ147" s="285"/>
      <c r="AR147" s="285"/>
      <c r="AS147" s="285"/>
      <c r="AT147" s="285"/>
      <c r="AU147" s="285"/>
      <c r="AV147" s="285"/>
      <c r="AW147" s="285"/>
      <c r="AX147" s="285"/>
      <c r="AY147" s="285"/>
      <c r="AZ147" s="285"/>
      <c r="BA147" s="285"/>
      <c r="BB147" s="285"/>
      <c r="BC147" s="285"/>
      <c r="BD147" s="285"/>
      <c r="BE147" s="285"/>
      <c r="BF147" s="285"/>
      <c r="BG147" s="285"/>
      <c r="BH147" s="285"/>
      <c r="BI147" s="285"/>
      <c r="BJ147" s="285"/>
      <c r="BK147" s="285"/>
      <c r="BL147" s="285"/>
      <c r="BM147" s="285"/>
      <c r="BN147" s="285"/>
      <c r="BO147" s="285"/>
      <c r="BP147" s="285"/>
      <c r="BQ147" s="408" t="str">
        <f t="shared" si="24"/>
        <v/>
      </c>
      <c r="BR147" s="331"/>
      <c r="BS147" s="324"/>
      <c r="BT147" s="324"/>
    </row>
    <row r="148" spans="33:72" ht="13.5" customHeight="1" x14ac:dyDescent="0.5">
      <c r="AG148" s="257"/>
      <c r="AH148" s="257"/>
      <c r="AI148" s="326"/>
      <c r="AJ148" s="280"/>
      <c r="AK148" s="410">
        <v>8</v>
      </c>
      <c r="AL148" s="285"/>
      <c r="AM148" s="285"/>
      <c r="AN148" s="285"/>
      <c r="AO148" s="285"/>
      <c r="AP148" s="285"/>
      <c r="AQ148" s="285"/>
      <c r="AR148" s="285"/>
      <c r="AS148" s="285"/>
      <c r="AT148" s="285"/>
      <c r="AU148" s="285"/>
      <c r="AV148" s="285"/>
      <c r="AW148" s="285"/>
      <c r="AX148" s="285"/>
      <c r="AY148" s="285"/>
      <c r="AZ148" s="285"/>
      <c r="BA148" s="285"/>
      <c r="BB148" s="285"/>
      <c r="BC148" s="285"/>
      <c r="BD148" s="285"/>
      <c r="BE148" s="285"/>
      <c r="BF148" s="285"/>
      <c r="BG148" s="285"/>
      <c r="BH148" s="285"/>
      <c r="BI148" s="285"/>
      <c r="BJ148" s="285"/>
      <c r="BK148" s="285"/>
      <c r="BL148" s="285"/>
      <c r="BM148" s="285"/>
      <c r="BN148" s="285"/>
      <c r="BO148" s="285"/>
      <c r="BP148" s="285"/>
      <c r="BQ148" s="408" t="str">
        <f t="shared" si="24"/>
        <v/>
      </c>
      <c r="BR148" s="331"/>
      <c r="BS148" s="324"/>
      <c r="BT148" s="324"/>
    </row>
    <row r="149" spans="33:72" ht="13.5" customHeight="1" x14ac:dyDescent="0.5">
      <c r="AG149" s="257"/>
      <c r="AH149" s="257"/>
      <c r="AI149" s="326"/>
      <c r="AJ149" s="280"/>
      <c r="AK149" s="410">
        <v>9</v>
      </c>
      <c r="AL149" s="285"/>
      <c r="AM149" s="285"/>
      <c r="AN149" s="285"/>
      <c r="AO149" s="285"/>
      <c r="AP149" s="285"/>
      <c r="AQ149" s="285"/>
      <c r="AR149" s="285"/>
      <c r="AS149" s="285"/>
      <c r="AT149" s="285"/>
      <c r="AU149" s="285"/>
      <c r="AV149" s="285"/>
      <c r="AW149" s="285"/>
      <c r="AX149" s="285"/>
      <c r="AY149" s="285"/>
      <c r="AZ149" s="285"/>
      <c r="BA149" s="285"/>
      <c r="BB149" s="285"/>
      <c r="BC149" s="285"/>
      <c r="BD149" s="285"/>
      <c r="BE149" s="285"/>
      <c r="BF149" s="285"/>
      <c r="BG149" s="285"/>
      <c r="BH149" s="285"/>
      <c r="BI149" s="285"/>
      <c r="BJ149" s="285"/>
      <c r="BK149" s="285"/>
      <c r="BL149" s="285"/>
      <c r="BM149" s="285"/>
      <c r="BN149" s="285"/>
      <c r="BO149" s="285"/>
      <c r="BP149" s="285"/>
      <c r="BQ149" s="408" t="str">
        <f t="shared" si="24"/>
        <v/>
      </c>
      <c r="BR149" s="331"/>
      <c r="BS149" s="324"/>
      <c r="BT149" s="324"/>
    </row>
    <row r="150" spans="33:72" ht="13.5" customHeight="1" x14ac:dyDescent="0.5">
      <c r="AG150" s="257"/>
      <c r="AH150" s="257"/>
      <c r="AI150" s="326"/>
      <c r="AJ150" s="280"/>
      <c r="AK150" s="410">
        <v>10</v>
      </c>
      <c r="AL150" s="285"/>
      <c r="AM150" s="285"/>
      <c r="AN150" s="285"/>
      <c r="AO150" s="285"/>
      <c r="AP150" s="285"/>
      <c r="AQ150" s="285"/>
      <c r="AR150" s="285"/>
      <c r="AS150" s="285"/>
      <c r="AT150" s="285"/>
      <c r="AU150" s="285"/>
      <c r="AV150" s="285"/>
      <c r="AW150" s="285"/>
      <c r="AX150" s="285"/>
      <c r="AY150" s="285"/>
      <c r="AZ150" s="285"/>
      <c r="BA150" s="285"/>
      <c r="BB150" s="285"/>
      <c r="BC150" s="285"/>
      <c r="BD150" s="285"/>
      <c r="BE150" s="285"/>
      <c r="BF150" s="285"/>
      <c r="BG150" s="285"/>
      <c r="BH150" s="285"/>
      <c r="BI150" s="285"/>
      <c r="BJ150" s="285"/>
      <c r="BK150" s="285"/>
      <c r="BL150" s="285"/>
      <c r="BM150" s="285"/>
      <c r="BN150" s="285"/>
      <c r="BO150" s="285"/>
      <c r="BP150" s="285"/>
      <c r="BQ150" s="408" t="str">
        <f t="shared" si="24"/>
        <v/>
      </c>
      <c r="BR150" s="331"/>
      <c r="BS150" s="324"/>
      <c r="BT150" s="324"/>
    </row>
    <row r="151" spans="33:72" ht="13.5" customHeight="1" x14ac:dyDescent="0.5">
      <c r="AG151" s="257"/>
      <c r="AH151" s="257"/>
      <c r="AI151" s="326"/>
      <c r="AJ151" s="280"/>
      <c r="AK151" s="410">
        <v>11</v>
      </c>
      <c r="AL151" s="285"/>
      <c r="AM151" s="285"/>
      <c r="AN151" s="285"/>
      <c r="AO151" s="285"/>
      <c r="AP151" s="285"/>
      <c r="AQ151" s="285"/>
      <c r="AR151" s="285"/>
      <c r="AS151" s="285"/>
      <c r="AT151" s="285"/>
      <c r="AU151" s="285"/>
      <c r="AV151" s="285"/>
      <c r="AW151" s="285"/>
      <c r="AX151" s="285"/>
      <c r="AY151" s="285"/>
      <c r="AZ151" s="285"/>
      <c r="BA151" s="285"/>
      <c r="BB151" s="285"/>
      <c r="BC151" s="285"/>
      <c r="BD151" s="285"/>
      <c r="BE151" s="285"/>
      <c r="BF151" s="285"/>
      <c r="BG151" s="285"/>
      <c r="BH151" s="285"/>
      <c r="BI151" s="285"/>
      <c r="BJ151" s="285"/>
      <c r="BK151" s="285"/>
      <c r="BL151" s="285"/>
      <c r="BM151" s="285"/>
      <c r="BN151" s="285"/>
      <c r="BO151" s="285"/>
      <c r="BP151" s="285"/>
      <c r="BQ151" s="408" t="str">
        <f t="shared" si="24"/>
        <v/>
      </c>
      <c r="BR151" s="331"/>
      <c r="BS151" s="324"/>
      <c r="BT151" s="324"/>
    </row>
    <row r="152" spans="33:72" ht="13.5" customHeight="1" x14ac:dyDescent="0.5">
      <c r="AG152" s="257"/>
      <c r="AH152" s="257"/>
      <c r="AI152" s="326"/>
      <c r="AJ152" s="280"/>
      <c r="AK152" s="410">
        <v>12</v>
      </c>
      <c r="AL152" s="285"/>
      <c r="AM152" s="285"/>
      <c r="AN152" s="285"/>
      <c r="AO152" s="285"/>
      <c r="AP152" s="285"/>
      <c r="AQ152" s="285"/>
      <c r="AR152" s="285"/>
      <c r="AS152" s="285"/>
      <c r="AT152" s="285"/>
      <c r="AU152" s="285"/>
      <c r="AV152" s="285"/>
      <c r="AW152" s="285"/>
      <c r="AX152" s="285"/>
      <c r="AY152" s="285"/>
      <c r="AZ152" s="285"/>
      <c r="BA152" s="285"/>
      <c r="BB152" s="285"/>
      <c r="BC152" s="285"/>
      <c r="BD152" s="285"/>
      <c r="BE152" s="285"/>
      <c r="BF152" s="285"/>
      <c r="BG152" s="285"/>
      <c r="BH152" s="285"/>
      <c r="BI152" s="285"/>
      <c r="BJ152" s="285"/>
      <c r="BK152" s="285"/>
      <c r="BL152" s="285"/>
      <c r="BM152" s="285"/>
      <c r="BN152" s="285"/>
      <c r="BO152" s="285"/>
      <c r="BP152" s="285"/>
      <c r="BQ152" s="408" t="str">
        <f t="shared" si="24"/>
        <v/>
      </c>
      <c r="BR152" s="331"/>
      <c r="BS152" s="324"/>
      <c r="BT152" s="324"/>
    </row>
    <row r="153" spans="33:72" ht="15.75" customHeight="1" x14ac:dyDescent="0.5">
      <c r="AG153" s="257"/>
      <c r="AH153" s="257"/>
      <c r="AI153" s="326"/>
      <c r="AJ153" s="280"/>
      <c r="AK153" s="410">
        <v>13</v>
      </c>
      <c r="AL153" s="285"/>
      <c r="AM153" s="285"/>
      <c r="AN153" s="285"/>
      <c r="AO153" s="285"/>
      <c r="AP153" s="285"/>
      <c r="AQ153" s="285"/>
      <c r="AR153" s="285"/>
      <c r="AS153" s="285"/>
      <c r="AT153" s="285"/>
      <c r="AU153" s="285"/>
      <c r="AV153" s="285"/>
      <c r="AW153" s="285"/>
      <c r="AX153" s="285"/>
      <c r="AY153" s="285"/>
      <c r="AZ153" s="285"/>
      <c r="BA153" s="285"/>
      <c r="BB153" s="285"/>
      <c r="BC153" s="285"/>
      <c r="BD153" s="285"/>
      <c r="BE153" s="285"/>
      <c r="BF153" s="285"/>
      <c r="BG153" s="285"/>
      <c r="BH153" s="285"/>
      <c r="BI153" s="285"/>
      <c r="BJ153" s="285"/>
      <c r="BK153" s="285"/>
      <c r="BL153" s="285"/>
      <c r="BM153" s="285"/>
      <c r="BN153" s="285"/>
      <c r="BO153" s="285"/>
      <c r="BP153" s="285"/>
      <c r="BQ153" s="408" t="str">
        <f t="shared" si="24"/>
        <v/>
      </c>
      <c r="BR153" s="331"/>
      <c r="BS153" s="324"/>
      <c r="BT153" s="324"/>
    </row>
    <row r="154" spans="33:72" ht="13.5" customHeight="1" x14ac:dyDescent="0.5">
      <c r="AG154" s="257"/>
      <c r="AH154" s="257"/>
      <c r="AI154" s="326"/>
      <c r="AJ154" s="280"/>
      <c r="AK154" s="410">
        <v>14</v>
      </c>
      <c r="AL154" s="285"/>
      <c r="AM154" s="285"/>
      <c r="AN154" s="285"/>
      <c r="AO154" s="285"/>
      <c r="AP154" s="285"/>
      <c r="AQ154" s="285"/>
      <c r="AR154" s="285"/>
      <c r="AS154" s="285"/>
      <c r="AT154" s="285"/>
      <c r="AU154" s="285"/>
      <c r="AV154" s="285"/>
      <c r="AW154" s="285"/>
      <c r="AX154" s="285"/>
      <c r="AY154" s="285"/>
      <c r="AZ154" s="285"/>
      <c r="BA154" s="285"/>
      <c r="BB154" s="285"/>
      <c r="BC154" s="285"/>
      <c r="BD154" s="285"/>
      <c r="BE154" s="285"/>
      <c r="BF154" s="285"/>
      <c r="BG154" s="285"/>
      <c r="BH154" s="285"/>
      <c r="BI154" s="285"/>
      <c r="BJ154" s="285"/>
      <c r="BK154" s="285"/>
      <c r="BL154" s="285"/>
      <c r="BM154" s="285"/>
      <c r="BN154" s="285"/>
      <c r="BO154" s="285"/>
      <c r="BP154" s="285"/>
      <c r="BQ154" s="408" t="str">
        <f t="shared" si="24"/>
        <v/>
      </c>
      <c r="BR154" s="331"/>
      <c r="BS154" s="324"/>
      <c r="BT154" s="324"/>
    </row>
    <row r="155" spans="33:72" ht="13.5" customHeight="1" x14ac:dyDescent="0.5">
      <c r="AG155" s="257"/>
      <c r="AH155" s="257"/>
      <c r="AI155" s="326"/>
      <c r="AJ155" s="280"/>
      <c r="AK155" s="410">
        <v>15</v>
      </c>
      <c r="AL155" s="285"/>
      <c r="AM155" s="285"/>
      <c r="AN155" s="285"/>
      <c r="AO155" s="285"/>
      <c r="AP155" s="285"/>
      <c r="AQ155" s="285"/>
      <c r="AR155" s="285"/>
      <c r="AS155" s="285"/>
      <c r="AT155" s="285"/>
      <c r="AU155" s="285"/>
      <c r="AV155" s="285"/>
      <c r="AW155" s="285"/>
      <c r="AX155" s="285"/>
      <c r="AY155" s="285"/>
      <c r="AZ155" s="285"/>
      <c r="BA155" s="285"/>
      <c r="BB155" s="285"/>
      <c r="BC155" s="285"/>
      <c r="BD155" s="285"/>
      <c r="BE155" s="285"/>
      <c r="BF155" s="285"/>
      <c r="BG155" s="285"/>
      <c r="BH155" s="285"/>
      <c r="BI155" s="285"/>
      <c r="BJ155" s="285"/>
      <c r="BK155" s="285"/>
      <c r="BL155" s="285"/>
      <c r="BM155" s="285"/>
      <c r="BN155" s="285"/>
      <c r="BO155" s="285"/>
      <c r="BP155" s="285"/>
      <c r="BQ155" s="408" t="str">
        <f t="shared" si="24"/>
        <v/>
      </c>
      <c r="BR155" s="331"/>
      <c r="BS155" s="324"/>
      <c r="BT155" s="324"/>
    </row>
    <row r="156" spans="33:72" ht="13.5" customHeight="1" x14ac:dyDescent="0.5">
      <c r="AG156" s="257"/>
      <c r="AH156" s="257"/>
      <c r="AI156" s="326"/>
      <c r="AJ156" s="280"/>
      <c r="AK156" s="410">
        <v>16</v>
      </c>
      <c r="AL156" s="285"/>
      <c r="AM156" s="285"/>
      <c r="AN156" s="285"/>
      <c r="AO156" s="285"/>
      <c r="AP156" s="285"/>
      <c r="AQ156" s="285"/>
      <c r="AR156" s="285"/>
      <c r="AS156" s="285"/>
      <c r="AT156" s="285"/>
      <c r="AU156" s="285"/>
      <c r="AV156" s="285"/>
      <c r="AW156" s="285"/>
      <c r="AX156" s="285"/>
      <c r="AY156" s="285"/>
      <c r="AZ156" s="285"/>
      <c r="BA156" s="285"/>
      <c r="BB156" s="285"/>
      <c r="BC156" s="285"/>
      <c r="BD156" s="285"/>
      <c r="BE156" s="285"/>
      <c r="BF156" s="285"/>
      <c r="BG156" s="285"/>
      <c r="BH156" s="285"/>
      <c r="BI156" s="285"/>
      <c r="BJ156" s="285"/>
      <c r="BK156" s="285"/>
      <c r="BL156" s="285"/>
      <c r="BM156" s="285"/>
      <c r="BN156" s="285"/>
      <c r="BO156" s="285"/>
      <c r="BP156" s="285"/>
      <c r="BQ156" s="408" t="str">
        <f t="shared" si="24"/>
        <v/>
      </c>
      <c r="BR156" s="331"/>
      <c r="BS156" s="324"/>
      <c r="BT156" s="324"/>
    </row>
    <row r="157" spans="33:72" ht="13.5" customHeight="1" x14ac:dyDescent="0.5">
      <c r="AG157" s="257"/>
      <c r="AH157" s="257"/>
      <c r="AI157" s="326"/>
      <c r="AJ157" s="280"/>
      <c r="AK157" s="410">
        <v>17</v>
      </c>
      <c r="AL157" s="285"/>
      <c r="AM157" s="285"/>
      <c r="AN157" s="285"/>
      <c r="AO157" s="285"/>
      <c r="AP157" s="285"/>
      <c r="AQ157" s="285"/>
      <c r="AR157" s="285"/>
      <c r="AS157" s="285"/>
      <c r="AT157" s="285"/>
      <c r="AU157" s="285"/>
      <c r="AV157" s="285"/>
      <c r="AW157" s="285"/>
      <c r="AX157" s="285"/>
      <c r="AY157" s="285"/>
      <c r="AZ157" s="285"/>
      <c r="BA157" s="285"/>
      <c r="BB157" s="285"/>
      <c r="BC157" s="285"/>
      <c r="BD157" s="285"/>
      <c r="BE157" s="285"/>
      <c r="BF157" s="285"/>
      <c r="BG157" s="285"/>
      <c r="BH157" s="285"/>
      <c r="BI157" s="285"/>
      <c r="BJ157" s="285"/>
      <c r="BK157" s="285"/>
      <c r="BL157" s="285"/>
      <c r="BM157" s="285"/>
      <c r="BN157" s="285"/>
      <c r="BO157" s="285"/>
      <c r="BP157" s="285"/>
      <c r="BQ157" s="408" t="str">
        <f t="shared" si="24"/>
        <v/>
      </c>
      <c r="BR157" s="331"/>
      <c r="BS157" s="324"/>
      <c r="BT157" s="324"/>
    </row>
    <row r="158" spans="33:72" ht="14.25" customHeight="1" x14ac:dyDescent="0.5">
      <c r="AG158" s="257"/>
      <c r="AH158" s="257"/>
      <c r="AI158" s="326"/>
      <c r="AJ158" s="280"/>
      <c r="AK158" s="410">
        <v>18</v>
      </c>
      <c r="AL158" s="285"/>
      <c r="AM158" s="285"/>
      <c r="AN158" s="285"/>
      <c r="AO158" s="285"/>
      <c r="AP158" s="285"/>
      <c r="AQ158" s="285"/>
      <c r="AR158" s="285"/>
      <c r="AS158" s="285"/>
      <c r="AT158" s="285"/>
      <c r="AU158" s="285"/>
      <c r="AV158" s="285"/>
      <c r="AW158" s="285"/>
      <c r="AX158" s="285"/>
      <c r="AY158" s="285"/>
      <c r="AZ158" s="285"/>
      <c r="BA158" s="285"/>
      <c r="BB158" s="285"/>
      <c r="BC158" s="285"/>
      <c r="BD158" s="285"/>
      <c r="BE158" s="285"/>
      <c r="BF158" s="285"/>
      <c r="BG158" s="285"/>
      <c r="BH158" s="285"/>
      <c r="BI158" s="285"/>
      <c r="BJ158" s="285"/>
      <c r="BK158" s="285"/>
      <c r="BL158" s="285"/>
      <c r="BM158" s="285"/>
      <c r="BN158" s="285"/>
      <c r="BO158" s="285"/>
      <c r="BP158" s="285"/>
      <c r="BQ158" s="408" t="str">
        <f t="shared" si="24"/>
        <v/>
      </c>
      <c r="BR158" s="331"/>
      <c r="BS158" s="324"/>
      <c r="BT158" s="324"/>
    </row>
    <row r="159" spans="33:72" ht="13.5" customHeight="1" x14ac:dyDescent="0.5">
      <c r="AG159" s="257"/>
      <c r="AH159" s="257"/>
      <c r="AI159" s="326"/>
      <c r="AJ159" s="280"/>
      <c r="AK159" s="410">
        <v>19</v>
      </c>
      <c r="AL159" s="285"/>
      <c r="AM159" s="285"/>
      <c r="AN159" s="285"/>
      <c r="AO159" s="285"/>
      <c r="AP159" s="285"/>
      <c r="AQ159" s="285"/>
      <c r="AR159" s="285"/>
      <c r="AS159" s="285"/>
      <c r="AT159" s="285"/>
      <c r="AU159" s="285"/>
      <c r="AV159" s="285"/>
      <c r="AW159" s="285"/>
      <c r="AX159" s="285"/>
      <c r="AY159" s="285"/>
      <c r="AZ159" s="285"/>
      <c r="BA159" s="285"/>
      <c r="BB159" s="285"/>
      <c r="BC159" s="285"/>
      <c r="BD159" s="285"/>
      <c r="BE159" s="285"/>
      <c r="BF159" s="285"/>
      <c r="BG159" s="285"/>
      <c r="BH159" s="285"/>
      <c r="BI159" s="285"/>
      <c r="BJ159" s="285"/>
      <c r="BK159" s="285"/>
      <c r="BL159" s="285"/>
      <c r="BM159" s="285"/>
      <c r="BN159" s="285"/>
      <c r="BO159" s="285"/>
      <c r="BP159" s="285"/>
      <c r="BQ159" s="408" t="str">
        <f t="shared" si="24"/>
        <v/>
      </c>
      <c r="BR159" s="331"/>
      <c r="BS159" s="324"/>
      <c r="BT159" s="324"/>
    </row>
    <row r="160" spans="33:72" ht="13.5" customHeight="1" x14ac:dyDescent="0.5">
      <c r="AG160" s="257"/>
      <c r="AH160" s="257"/>
      <c r="AI160" s="326"/>
      <c r="AJ160" s="280"/>
      <c r="AK160" s="410">
        <v>20</v>
      </c>
      <c r="AL160" s="285"/>
      <c r="AM160" s="285"/>
      <c r="AN160" s="285"/>
      <c r="AO160" s="285"/>
      <c r="AP160" s="285"/>
      <c r="AQ160" s="285"/>
      <c r="AR160" s="285"/>
      <c r="AS160" s="285"/>
      <c r="AT160" s="285"/>
      <c r="AU160" s="285"/>
      <c r="AV160" s="285"/>
      <c r="AW160" s="285"/>
      <c r="AX160" s="285"/>
      <c r="AY160" s="285"/>
      <c r="AZ160" s="285"/>
      <c r="BA160" s="285"/>
      <c r="BB160" s="285"/>
      <c r="BC160" s="285"/>
      <c r="BD160" s="285"/>
      <c r="BE160" s="285"/>
      <c r="BF160" s="285"/>
      <c r="BG160" s="285"/>
      <c r="BH160" s="285"/>
      <c r="BI160" s="285"/>
      <c r="BJ160" s="285"/>
      <c r="BK160" s="285"/>
      <c r="BL160" s="285"/>
      <c r="BM160" s="285"/>
      <c r="BN160" s="285"/>
      <c r="BO160" s="285"/>
      <c r="BP160" s="285"/>
      <c r="BQ160" s="408" t="str">
        <f t="shared" si="24"/>
        <v/>
      </c>
      <c r="BR160" s="331"/>
      <c r="BS160" s="324"/>
      <c r="BT160" s="324"/>
    </row>
    <row r="161" spans="19:72" ht="13.5" customHeight="1" x14ac:dyDescent="0.5">
      <c r="AG161" s="257"/>
      <c r="AH161" s="257"/>
      <c r="AI161" s="326"/>
      <c r="AJ161" s="280"/>
      <c r="AK161" s="410">
        <v>21</v>
      </c>
      <c r="AL161" s="285"/>
      <c r="AM161" s="285"/>
      <c r="AN161" s="285"/>
      <c r="AO161" s="285"/>
      <c r="AP161" s="285"/>
      <c r="AQ161" s="285"/>
      <c r="AR161" s="285"/>
      <c r="AS161" s="285"/>
      <c r="AT161" s="285"/>
      <c r="AU161" s="285"/>
      <c r="AV161" s="285"/>
      <c r="AW161" s="285"/>
      <c r="AX161" s="285"/>
      <c r="AY161" s="285"/>
      <c r="AZ161" s="285"/>
      <c r="BA161" s="285"/>
      <c r="BB161" s="285"/>
      <c r="BC161" s="285"/>
      <c r="BD161" s="285"/>
      <c r="BE161" s="285"/>
      <c r="BF161" s="285"/>
      <c r="BG161" s="285"/>
      <c r="BH161" s="285"/>
      <c r="BI161" s="285"/>
      <c r="BJ161" s="285"/>
      <c r="BK161" s="285"/>
      <c r="BL161" s="285"/>
      <c r="BM161" s="285"/>
      <c r="BN161" s="285"/>
      <c r="BO161" s="285"/>
      <c r="BP161" s="285"/>
      <c r="BQ161" s="408" t="str">
        <f t="shared" si="24"/>
        <v/>
      </c>
      <c r="BR161" s="331"/>
      <c r="BS161" s="324"/>
      <c r="BT161" s="324"/>
    </row>
    <row r="162" spans="19:72" ht="13.5" customHeight="1" x14ac:dyDescent="0.5">
      <c r="AG162" s="257"/>
      <c r="AH162" s="257"/>
      <c r="AI162" s="326"/>
      <c r="AJ162" s="280"/>
      <c r="AK162" s="410">
        <v>22</v>
      </c>
      <c r="AL162" s="285"/>
      <c r="AM162" s="285"/>
      <c r="AN162" s="285"/>
      <c r="AO162" s="285"/>
      <c r="AP162" s="285"/>
      <c r="AQ162" s="285"/>
      <c r="AR162" s="285"/>
      <c r="AS162" s="285"/>
      <c r="AT162" s="285"/>
      <c r="AU162" s="285"/>
      <c r="AV162" s="285"/>
      <c r="AW162" s="285"/>
      <c r="AX162" s="285"/>
      <c r="AY162" s="285"/>
      <c r="AZ162" s="285"/>
      <c r="BA162" s="285"/>
      <c r="BB162" s="285"/>
      <c r="BC162" s="285"/>
      <c r="BD162" s="285"/>
      <c r="BE162" s="285"/>
      <c r="BF162" s="285"/>
      <c r="BG162" s="285"/>
      <c r="BH162" s="285"/>
      <c r="BI162" s="285"/>
      <c r="BJ162" s="285"/>
      <c r="BK162" s="285"/>
      <c r="BL162" s="285"/>
      <c r="BM162" s="285"/>
      <c r="BN162" s="285"/>
      <c r="BO162" s="285"/>
      <c r="BP162" s="285"/>
      <c r="BQ162" s="408" t="str">
        <f t="shared" si="24"/>
        <v/>
      </c>
      <c r="BR162" s="331"/>
      <c r="BS162" s="324"/>
      <c r="BT162" s="324"/>
    </row>
    <row r="163" spans="19:72" ht="13.5" customHeight="1" x14ac:dyDescent="0.5">
      <c r="AG163" s="257"/>
      <c r="AH163" s="257"/>
      <c r="AI163" s="326"/>
      <c r="AJ163" s="280"/>
      <c r="AK163" s="410">
        <v>23</v>
      </c>
      <c r="AL163" s="285"/>
      <c r="AM163" s="285"/>
      <c r="AN163" s="285"/>
      <c r="AO163" s="285"/>
      <c r="AP163" s="285"/>
      <c r="AQ163" s="285"/>
      <c r="AR163" s="285"/>
      <c r="AS163" s="285"/>
      <c r="AT163" s="285"/>
      <c r="AU163" s="285"/>
      <c r="AV163" s="285"/>
      <c r="AW163" s="285"/>
      <c r="AX163" s="285"/>
      <c r="AY163" s="285"/>
      <c r="AZ163" s="285"/>
      <c r="BA163" s="285"/>
      <c r="BB163" s="285"/>
      <c r="BC163" s="285"/>
      <c r="BD163" s="285"/>
      <c r="BE163" s="285"/>
      <c r="BF163" s="285"/>
      <c r="BG163" s="285"/>
      <c r="BH163" s="285"/>
      <c r="BI163" s="285"/>
      <c r="BJ163" s="285"/>
      <c r="BK163" s="285"/>
      <c r="BL163" s="285"/>
      <c r="BM163" s="285"/>
      <c r="BN163" s="285"/>
      <c r="BO163" s="285"/>
      <c r="BP163" s="285"/>
      <c r="BQ163" s="408" t="str">
        <f t="shared" si="24"/>
        <v/>
      </c>
      <c r="BR163" s="331"/>
      <c r="BS163" s="324"/>
      <c r="BT163" s="324"/>
    </row>
    <row r="164" spans="19:72" ht="13.5" customHeight="1" x14ac:dyDescent="0.5">
      <c r="S164" s="300"/>
      <c r="T164" s="257"/>
      <c r="U164" s="257"/>
      <c r="V164" s="257"/>
      <c r="W164" s="257"/>
      <c r="X164" s="257"/>
      <c r="Y164" s="257"/>
      <c r="Z164" s="257"/>
      <c r="AA164" s="257"/>
      <c r="AB164" s="257"/>
      <c r="AC164" s="257"/>
      <c r="AD164" s="257"/>
      <c r="AE164" s="257"/>
      <c r="AF164" s="257"/>
      <c r="AG164" s="257"/>
      <c r="AH164" s="257"/>
      <c r="AI164" s="326"/>
      <c r="AJ164" s="280"/>
      <c r="AK164" s="411">
        <v>24</v>
      </c>
      <c r="AL164" s="294"/>
      <c r="AM164" s="294"/>
      <c r="AN164" s="294"/>
      <c r="AO164" s="294"/>
      <c r="AP164" s="294"/>
      <c r="AQ164" s="294"/>
      <c r="AR164" s="294"/>
      <c r="AS164" s="294"/>
      <c r="AT164" s="294"/>
      <c r="AU164" s="294"/>
      <c r="AV164" s="294"/>
      <c r="AW164" s="294"/>
      <c r="AX164" s="294"/>
      <c r="AY164" s="294"/>
      <c r="AZ164" s="294"/>
      <c r="BA164" s="294"/>
      <c r="BB164" s="294"/>
      <c r="BC164" s="294"/>
      <c r="BD164" s="294"/>
      <c r="BE164" s="294"/>
      <c r="BF164" s="294"/>
      <c r="BG164" s="294"/>
      <c r="BH164" s="294"/>
      <c r="BI164" s="294"/>
      <c r="BJ164" s="294"/>
      <c r="BK164" s="294"/>
      <c r="BL164" s="294"/>
      <c r="BM164" s="294"/>
      <c r="BN164" s="294"/>
      <c r="BO164" s="294"/>
      <c r="BP164" s="294"/>
      <c r="BQ164" s="409" t="str">
        <f t="shared" si="24"/>
        <v/>
      </c>
      <c r="BR164" s="331"/>
      <c r="BS164" s="324"/>
      <c r="BT164" s="324"/>
    </row>
    <row r="165" spans="19:72" ht="13.5" customHeight="1" x14ac:dyDescent="0.5">
      <c r="S165" s="300"/>
      <c r="T165" s="257"/>
      <c r="U165" s="257"/>
      <c r="V165" s="257"/>
      <c r="W165" s="257"/>
      <c r="X165" s="257"/>
      <c r="Y165" s="257"/>
      <c r="Z165" s="257"/>
      <c r="AA165" s="257"/>
      <c r="AB165" s="257"/>
      <c r="AC165" s="257"/>
      <c r="AD165" s="257"/>
      <c r="AE165" s="257"/>
      <c r="AF165" s="257"/>
      <c r="AG165" s="257"/>
      <c r="AH165" s="257"/>
      <c r="AI165" s="326"/>
      <c r="AJ165" s="280"/>
      <c r="AK165" s="274"/>
      <c r="AL165" s="267"/>
      <c r="AM165" s="267"/>
      <c r="AN165" s="267"/>
      <c r="AO165" s="267"/>
      <c r="AP165" s="267"/>
      <c r="AQ165" s="267"/>
      <c r="AR165" s="267"/>
      <c r="AS165" s="267"/>
      <c r="AT165" s="267"/>
      <c r="AU165" s="267"/>
      <c r="AV165" s="267"/>
      <c r="AW165" s="267"/>
      <c r="AX165" s="267"/>
      <c r="AY165" s="267"/>
      <c r="AZ165" s="267"/>
      <c r="BA165" s="267"/>
      <c r="BB165" s="267"/>
      <c r="BC165" s="267"/>
      <c r="BD165" s="267"/>
      <c r="BE165" s="267"/>
      <c r="BF165" s="267"/>
      <c r="BG165" s="267"/>
      <c r="BH165" s="267"/>
      <c r="BI165" s="267"/>
      <c r="BJ165" s="267"/>
      <c r="BK165" s="267"/>
      <c r="BL165" s="267"/>
      <c r="BM165" s="267"/>
      <c r="BN165" s="267"/>
      <c r="BO165" s="267"/>
      <c r="BP165" s="267"/>
      <c r="BQ165" s="267"/>
      <c r="BR165" s="331"/>
      <c r="BS165" s="324"/>
      <c r="BT165" s="324"/>
    </row>
    <row r="166" spans="19:72" ht="13.5" customHeight="1" x14ac:dyDescent="0.5">
      <c r="S166" s="300"/>
      <c r="T166" s="257"/>
      <c r="U166" s="257"/>
      <c r="V166" s="257"/>
      <c r="W166" s="257"/>
      <c r="X166" s="257"/>
      <c r="Y166" s="257"/>
      <c r="Z166" s="257"/>
      <c r="AA166" s="257"/>
      <c r="AB166" s="257"/>
      <c r="AC166" s="257"/>
      <c r="AD166" s="257"/>
      <c r="AE166" s="257"/>
      <c r="AF166" s="257"/>
      <c r="AG166" s="257"/>
      <c r="AH166" s="257"/>
      <c r="AI166" s="326"/>
      <c r="AJ166" s="296"/>
      <c r="AK166" s="394"/>
      <c r="AL166" s="297"/>
      <c r="AM166" s="297"/>
      <c r="AN166" s="297"/>
      <c r="AO166" s="297"/>
      <c r="AP166" s="297"/>
      <c r="AQ166" s="297"/>
      <c r="AR166" s="297"/>
      <c r="AS166" s="297"/>
      <c r="AT166" s="297"/>
      <c r="AU166" s="297"/>
      <c r="AV166" s="297"/>
      <c r="AW166" s="297"/>
      <c r="AX166" s="297"/>
      <c r="AY166" s="297"/>
      <c r="AZ166" s="297"/>
      <c r="BA166" s="297"/>
      <c r="BB166" s="297"/>
      <c r="BC166" s="297"/>
      <c r="BD166" s="297"/>
      <c r="BE166" s="297"/>
      <c r="BF166" s="297"/>
      <c r="BG166" s="297"/>
      <c r="BH166" s="297"/>
      <c r="BI166" s="297"/>
      <c r="BJ166" s="297"/>
      <c r="BK166" s="297"/>
      <c r="BL166" s="297"/>
      <c r="BM166" s="297"/>
      <c r="BN166" s="297"/>
      <c r="BO166" s="297"/>
      <c r="BP166" s="297"/>
      <c r="BQ166" s="297"/>
      <c r="BR166" s="298"/>
      <c r="BS166" s="324"/>
      <c r="BT166" s="324"/>
    </row>
    <row r="167" spans="19:72" ht="13.5" customHeight="1" x14ac:dyDescent="0.5">
      <c r="S167" s="300"/>
      <c r="T167" s="257"/>
      <c r="U167" s="257"/>
      <c r="V167" s="257"/>
      <c r="W167" s="257"/>
      <c r="X167" s="257"/>
      <c r="Y167" s="257"/>
      <c r="Z167" s="257"/>
      <c r="AA167" s="257"/>
      <c r="AB167" s="257"/>
      <c r="AC167" s="257"/>
      <c r="AD167" s="257"/>
      <c r="AE167" s="257"/>
      <c r="AF167" s="257"/>
      <c r="AG167" s="257"/>
      <c r="AH167" s="257"/>
      <c r="AI167" s="326"/>
      <c r="AJ167" s="280"/>
      <c r="AK167" s="300"/>
      <c r="AL167" s="257"/>
      <c r="AM167" s="257"/>
      <c r="AN167" s="257"/>
      <c r="AO167" s="257"/>
      <c r="AP167" s="257"/>
      <c r="AQ167" s="257"/>
      <c r="AR167" s="257"/>
      <c r="AS167" s="257"/>
      <c r="AT167" s="257"/>
      <c r="AU167" s="257"/>
      <c r="AV167" s="257"/>
      <c r="AW167" s="257"/>
      <c r="AX167" s="257"/>
      <c r="AY167" s="257"/>
      <c r="AZ167" s="257"/>
      <c r="BA167" s="257"/>
      <c r="BB167" s="257"/>
      <c r="BC167" s="257"/>
      <c r="BD167" s="257"/>
      <c r="BE167" s="257"/>
      <c r="BF167" s="257"/>
      <c r="BG167" s="257"/>
      <c r="BH167" s="257"/>
      <c r="BI167" s="257"/>
      <c r="BJ167" s="257"/>
      <c r="BK167" s="257"/>
      <c r="BL167" s="257"/>
      <c r="BM167" s="257"/>
      <c r="BN167" s="257"/>
      <c r="BO167" s="257"/>
      <c r="BP167" s="257"/>
      <c r="BQ167" s="257"/>
      <c r="BR167" s="331"/>
      <c r="BS167" s="324"/>
      <c r="BT167" s="324"/>
    </row>
    <row r="168" spans="19:72" ht="13.5" customHeight="1" x14ac:dyDescent="0.5">
      <c r="S168" s="300"/>
      <c r="T168" s="257"/>
      <c r="U168" s="257"/>
      <c r="V168" s="257"/>
      <c r="W168" s="257"/>
      <c r="X168" s="257"/>
      <c r="Y168" s="257"/>
      <c r="Z168" s="257"/>
      <c r="AA168" s="257"/>
      <c r="AB168" s="257"/>
      <c r="AC168" s="257"/>
      <c r="AD168" s="257"/>
      <c r="AE168" s="257"/>
      <c r="AF168" s="257"/>
      <c r="AG168" s="257"/>
      <c r="AH168" s="257"/>
      <c r="AI168" s="326"/>
      <c r="AJ168" s="280" t="s">
        <v>400</v>
      </c>
      <c r="AK168" s="274"/>
      <c r="AL168" s="267"/>
      <c r="AM168" s="267"/>
      <c r="AN168" s="267"/>
      <c r="AO168" s="267"/>
      <c r="AP168" s="267"/>
      <c r="AQ168" s="267"/>
      <c r="AR168" s="267"/>
      <c r="AS168" s="267"/>
      <c r="AT168" s="267"/>
      <c r="AU168" s="267"/>
      <c r="AV168" s="267"/>
      <c r="AW168" s="267"/>
      <c r="AX168" s="267"/>
      <c r="AY168" s="267"/>
      <c r="AZ168" s="267"/>
      <c r="BA168" s="267"/>
      <c r="BB168" s="267"/>
      <c r="BC168" s="267"/>
      <c r="BD168" s="267"/>
      <c r="BE168" s="267"/>
      <c r="BF168" s="267"/>
      <c r="BG168" s="267"/>
      <c r="BH168" s="267"/>
      <c r="BI168" s="267"/>
      <c r="BJ168" s="267"/>
      <c r="BK168" s="267"/>
      <c r="BL168" s="267"/>
      <c r="BM168" s="267"/>
      <c r="BN168" s="267"/>
      <c r="BO168" s="267"/>
      <c r="BP168" s="267"/>
      <c r="BQ168" s="267"/>
      <c r="BR168" s="331"/>
      <c r="BS168" s="324"/>
      <c r="BT168" s="324"/>
    </row>
    <row r="169" spans="19:72" ht="13.5" customHeight="1" x14ac:dyDescent="0.5">
      <c r="S169" s="300"/>
      <c r="T169" s="257"/>
      <c r="U169" s="257"/>
      <c r="V169" s="257"/>
      <c r="W169" s="257"/>
      <c r="X169" s="257"/>
      <c r="Y169" s="257"/>
      <c r="Z169" s="257"/>
      <c r="AA169" s="257"/>
      <c r="AB169" s="257"/>
      <c r="AC169" s="257"/>
      <c r="AD169" s="257"/>
      <c r="AE169" s="257"/>
      <c r="AF169" s="257"/>
      <c r="AG169" s="257"/>
      <c r="AH169" s="257"/>
      <c r="AI169" s="326"/>
      <c r="AJ169" s="322"/>
      <c r="AK169" s="274"/>
      <c r="AL169" s="267"/>
      <c r="AM169" s="267"/>
      <c r="AN169" s="267"/>
      <c r="AO169" s="267"/>
      <c r="AP169" s="267"/>
      <c r="AQ169" s="267"/>
      <c r="AR169" s="267"/>
      <c r="AS169" s="267"/>
      <c r="AT169" s="267"/>
      <c r="AU169" s="267"/>
      <c r="AV169" s="267"/>
      <c r="AW169" s="267"/>
      <c r="AX169" s="267"/>
      <c r="AY169" s="267"/>
      <c r="AZ169" s="267"/>
      <c r="BA169" s="267"/>
      <c r="BB169" s="267"/>
      <c r="BC169" s="267"/>
      <c r="BD169" s="267"/>
      <c r="BE169" s="267"/>
      <c r="BF169" s="267"/>
      <c r="BG169" s="267"/>
      <c r="BH169" s="267"/>
      <c r="BI169" s="267"/>
      <c r="BJ169" s="267"/>
      <c r="BK169" s="267"/>
      <c r="BL169" s="267"/>
      <c r="BM169" s="267"/>
      <c r="BN169" s="267"/>
      <c r="BO169" s="267"/>
      <c r="BP169" s="267"/>
      <c r="BQ169" s="267"/>
      <c r="BR169" s="331"/>
      <c r="BS169" s="324"/>
      <c r="BT169" s="324"/>
    </row>
    <row r="170" spans="19:72" ht="13.5" customHeight="1" x14ac:dyDescent="0.5">
      <c r="S170" s="300"/>
      <c r="T170" s="257"/>
      <c r="U170" s="257"/>
      <c r="V170" s="257"/>
      <c r="W170" s="257"/>
      <c r="X170" s="257"/>
      <c r="Y170" s="257"/>
      <c r="Z170" s="257"/>
      <c r="AA170" s="257"/>
      <c r="AB170" s="257"/>
      <c r="AC170" s="257"/>
      <c r="AD170" s="257"/>
      <c r="AE170" s="257"/>
      <c r="AF170" s="257"/>
      <c r="AG170" s="257"/>
      <c r="AH170" s="257"/>
      <c r="AI170" s="326"/>
      <c r="AJ170" s="280"/>
      <c r="AK170" s="399" t="s">
        <v>321</v>
      </c>
      <c r="AL170" s="399">
        <v>1</v>
      </c>
      <c r="AM170" s="399">
        <v>2</v>
      </c>
      <c r="AN170" s="399">
        <v>3</v>
      </c>
      <c r="AO170" s="399">
        <v>4</v>
      </c>
      <c r="AP170" s="399">
        <v>5</v>
      </c>
      <c r="AQ170" s="399">
        <v>6</v>
      </c>
      <c r="AR170" s="399">
        <v>7</v>
      </c>
      <c r="AS170" s="399">
        <v>8</v>
      </c>
      <c r="AT170" s="399">
        <v>9</v>
      </c>
      <c r="AU170" s="399">
        <v>10</v>
      </c>
      <c r="AV170" s="399">
        <v>11</v>
      </c>
      <c r="AW170" s="399">
        <v>12</v>
      </c>
      <c r="AX170" s="399">
        <v>13</v>
      </c>
      <c r="AY170" s="399">
        <v>14</v>
      </c>
      <c r="AZ170" s="399">
        <v>15</v>
      </c>
      <c r="BA170" s="399">
        <v>16</v>
      </c>
      <c r="BB170" s="399">
        <v>17</v>
      </c>
      <c r="BC170" s="399">
        <v>18</v>
      </c>
      <c r="BD170" s="399">
        <v>19</v>
      </c>
      <c r="BE170" s="399">
        <v>20</v>
      </c>
      <c r="BF170" s="399">
        <v>21</v>
      </c>
      <c r="BG170" s="399">
        <v>22</v>
      </c>
      <c r="BH170" s="399">
        <v>23</v>
      </c>
      <c r="BI170" s="399">
        <v>24</v>
      </c>
      <c r="BJ170" s="399">
        <v>25</v>
      </c>
      <c r="BK170" s="399">
        <v>26</v>
      </c>
      <c r="BL170" s="399">
        <v>27</v>
      </c>
      <c r="BM170" s="399">
        <v>28</v>
      </c>
      <c r="BN170" s="399">
        <v>29</v>
      </c>
      <c r="BO170" s="399">
        <v>30</v>
      </c>
      <c r="BP170" s="267"/>
      <c r="BQ170" s="423" t="s">
        <v>314</v>
      </c>
      <c r="BR170" s="331"/>
      <c r="BS170" s="324"/>
      <c r="BT170" s="324"/>
    </row>
    <row r="171" spans="19:72" ht="13.5" customHeight="1" x14ac:dyDescent="0.5">
      <c r="S171" s="300"/>
      <c r="T171" s="257"/>
      <c r="U171" s="257"/>
      <c r="V171" s="257"/>
      <c r="W171" s="257"/>
      <c r="X171" s="257"/>
      <c r="Y171" s="257"/>
      <c r="Z171" s="257"/>
      <c r="AA171" s="257"/>
      <c r="AB171" s="257"/>
      <c r="AC171" s="257"/>
      <c r="AD171" s="257"/>
      <c r="AE171" s="257"/>
      <c r="AF171" s="257"/>
      <c r="AG171" s="257"/>
      <c r="AH171" s="257"/>
      <c r="AI171" s="326"/>
      <c r="AJ171" s="280"/>
      <c r="AK171" s="399"/>
      <c r="AL171" s="399"/>
      <c r="AM171" s="399"/>
      <c r="AN171" s="399"/>
      <c r="AO171" s="399"/>
      <c r="AP171" s="399"/>
      <c r="AQ171" s="399"/>
      <c r="AR171" s="399"/>
      <c r="AS171" s="399"/>
      <c r="AT171" s="399"/>
      <c r="AU171" s="399"/>
      <c r="AV171" s="399"/>
      <c r="AW171" s="399"/>
      <c r="AX171" s="399"/>
      <c r="AY171" s="399"/>
      <c r="AZ171" s="399"/>
      <c r="BA171" s="399"/>
      <c r="BB171" s="399"/>
      <c r="BC171" s="399"/>
      <c r="BD171" s="399"/>
      <c r="BE171" s="399"/>
      <c r="BF171" s="399"/>
      <c r="BG171" s="399"/>
      <c r="BH171" s="399"/>
      <c r="BI171" s="399"/>
      <c r="BJ171" s="399"/>
      <c r="BK171" s="399"/>
      <c r="BL171" s="399"/>
      <c r="BM171" s="399"/>
      <c r="BN171" s="399"/>
      <c r="BO171" s="399"/>
      <c r="BP171" s="267"/>
      <c r="BQ171" s="423" t="s">
        <v>323</v>
      </c>
      <c r="BR171" s="331"/>
      <c r="BS171" s="324"/>
      <c r="BT171" s="324"/>
    </row>
    <row r="172" spans="19:72" ht="13.5" customHeight="1" x14ac:dyDescent="0.5">
      <c r="W172" s="257"/>
      <c r="X172" s="257"/>
      <c r="Y172" s="257"/>
      <c r="Z172" s="257"/>
      <c r="AA172" s="257"/>
      <c r="AB172" s="257"/>
      <c r="AC172" s="257"/>
      <c r="AD172" s="257"/>
      <c r="AE172" s="257"/>
      <c r="AF172" s="257"/>
      <c r="AG172" s="257"/>
      <c r="AH172" s="257"/>
      <c r="AI172" s="326"/>
      <c r="AJ172" s="280"/>
      <c r="AK172" s="410">
        <v>1</v>
      </c>
      <c r="AL172" s="285"/>
      <c r="AM172" s="285"/>
      <c r="AN172" s="285"/>
      <c r="AO172" s="285"/>
      <c r="AP172" s="285"/>
      <c r="AQ172" s="285"/>
      <c r="AR172" s="285"/>
      <c r="AS172" s="285"/>
      <c r="AT172" s="285"/>
      <c r="AU172" s="285"/>
      <c r="AV172" s="285"/>
      <c r="AW172" s="285"/>
      <c r="AX172" s="285"/>
      <c r="AY172" s="285"/>
      <c r="AZ172" s="285"/>
      <c r="BA172" s="285"/>
      <c r="BB172" s="285"/>
      <c r="BC172" s="285"/>
      <c r="BD172" s="285"/>
      <c r="BE172" s="285"/>
      <c r="BF172" s="285"/>
      <c r="BG172" s="285"/>
      <c r="BH172" s="285"/>
      <c r="BI172" s="285"/>
      <c r="BJ172" s="285"/>
      <c r="BK172" s="285"/>
      <c r="BL172" s="285"/>
      <c r="BM172" s="285"/>
      <c r="BN172" s="285"/>
      <c r="BO172" s="285"/>
      <c r="BP172" s="267"/>
      <c r="BQ172" s="407" t="str">
        <f t="shared" ref="BQ172:BQ195" si="25">IFERROR(AVERAGE(AL172:BO172),"")</f>
        <v/>
      </c>
      <c r="BR172" s="331"/>
      <c r="BS172" s="324"/>
      <c r="BT172" s="324"/>
    </row>
    <row r="173" spans="19:72" ht="15" customHeight="1" x14ac:dyDescent="0.5">
      <c r="AG173" s="257"/>
      <c r="AH173" s="257"/>
      <c r="AI173" s="326"/>
      <c r="AJ173" s="280"/>
      <c r="AK173" s="410">
        <v>2</v>
      </c>
      <c r="AL173" s="285"/>
      <c r="AM173" s="285"/>
      <c r="AN173" s="285"/>
      <c r="AO173" s="285"/>
      <c r="AP173" s="285"/>
      <c r="AQ173" s="285"/>
      <c r="AR173" s="285"/>
      <c r="AS173" s="285"/>
      <c r="AT173" s="285"/>
      <c r="AU173" s="285"/>
      <c r="AV173" s="285"/>
      <c r="AW173" s="285"/>
      <c r="AX173" s="285"/>
      <c r="AY173" s="285"/>
      <c r="AZ173" s="285"/>
      <c r="BA173" s="285"/>
      <c r="BB173" s="285"/>
      <c r="BC173" s="285"/>
      <c r="BD173" s="285"/>
      <c r="BE173" s="285"/>
      <c r="BF173" s="285"/>
      <c r="BG173" s="285"/>
      <c r="BH173" s="285"/>
      <c r="BI173" s="285"/>
      <c r="BJ173" s="285"/>
      <c r="BK173" s="285"/>
      <c r="BL173" s="285"/>
      <c r="BM173" s="285"/>
      <c r="BN173" s="285"/>
      <c r="BO173" s="285"/>
      <c r="BP173" s="267"/>
      <c r="BQ173" s="408" t="str">
        <f t="shared" si="25"/>
        <v/>
      </c>
      <c r="BR173" s="331"/>
      <c r="BS173" s="324"/>
      <c r="BT173" s="324"/>
    </row>
    <row r="174" spans="19:72" ht="15" customHeight="1" x14ac:dyDescent="0.5">
      <c r="AI174" s="326"/>
      <c r="AJ174" s="280"/>
      <c r="AK174" s="410">
        <v>3</v>
      </c>
      <c r="AL174" s="285"/>
      <c r="AM174" s="285"/>
      <c r="AN174" s="285"/>
      <c r="AO174" s="285"/>
      <c r="AP174" s="285"/>
      <c r="AQ174" s="285"/>
      <c r="AR174" s="285"/>
      <c r="AS174" s="285"/>
      <c r="AT174" s="285"/>
      <c r="AU174" s="285"/>
      <c r="AV174" s="285"/>
      <c r="AW174" s="285"/>
      <c r="AX174" s="285"/>
      <c r="AY174" s="285"/>
      <c r="AZ174" s="285"/>
      <c r="BA174" s="285"/>
      <c r="BB174" s="285"/>
      <c r="BC174" s="285"/>
      <c r="BD174" s="285"/>
      <c r="BE174" s="285"/>
      <c r="BF174" s="285"/>
      <c r="BG174" s="285"/>
      <c r="BH174" s="285"/>
      <c r="BI174" s="285"/>
      <c r="BJ174" s="285"/>
      <c r="BK174" s="285"/>
      <c r="BL174" s="285"/>
      <c r="BM174" s="285"/>
      <c r="BN174" s="285"/>
      <c r="BO174" s="285"/>
      <c r="BP174" s="267"/>
      <c r="BQ174" s="408" t="str">
        <f t="shared" si="25"/>
        <v/>
      </c>
      <c r="BR174" s="331"/>
      <c r="BS174" s="324"/>
      <c r="BT174" s="324"/>
    </row>
    <row r="175" spans="19:72" ht="13.5" customHeight="1" x14ac:dyDescent="0.5">
      <c r="AI175" s="326"/>
      <c r="AJ175" s="280"/>
      <c r="AK175" s="410">
        <v>4</v>
      </c>
      <c r="AL175" s="285"/>
      <c r="AM175" s="285"/>
      <c r="AN175" s="285"/>
      <c r="AO175" s="285"/>
      <c r="AP175" s="285"/>
      <c r="AQ175" s="285"/>
      <c r="AR175" s="285"/>
      <c r="AS175" s="285"/>
      <c r="AT175" s="285"/>
      <c r="AU175" s="285"/>
      <c r="AV175" s="285"/>
      <c r="AW175" s="285"/>
      <c r="AX175" s="285"/>
      <c r="AY175" s="285"/>
      <c r="AZ175" s="285"/>
      <c r="BA175" s="285"/>
      <c r="BB175" s="285"/>
      <c r="BC175" s="285"/>
      <c r="BD175" s="285"/>
      <c r="BE175" s="285"/>
      <c r="BF175" s="285"/>
      <c r="BG175" s="285"/>
      <c r="BH175" s="285"/>
      <c r="BI175" s="285"/>
      <c r="BJ175" s="285"/>
      <c r="BK175" s="285"/>
      <c r="BL175" s="285"/>
      <c r="BM175" s="285"/>
      <c r="BN175" s="285"/>
      <c r="BO175" s="285"/>
      <c r="BP175" s="267"/>
      <c r="BQ175" s="408" t="str">
        <f t="shared" si="25"/>
        <v/>
      </c>
      <c r="BR175" s="331"/>
      <c r="BS175" s="324"/>
      <c r="BT175" s="324"/>
    </row>
    <row r="176" spans="19:72" ht="13.5" customHeight="1" x14ac:dyDescent="0.5">
      <c r="AI176" s="326"/>
      <c r="AJ176" s="280"/>
      <c r="AK176" s="410">
        <v>5</v>
      </c>
      <c r="AL176" s="285"/>
      <c r="AM176" s="285"/>
      <c r="AN176" s="285"/>
      <c r="AO176" s="285"/>
      <c r="AP176" s="285"/>
      <c r="AQ176" s="285"/>
      <c r="AR176" s="285"/>
      <c r="AS176" s="285"/>
      <c r="AT176" s="285"/>
      <c r="AU176" s="285"/>
      <c r="AV176" s="285"/>
      <c r="AW176" s="285"/>
      <c r="AX176" s="285"/>
      <c r="AY176" s="285"/>
      <c r="AZ176" s="285"/>
      <c r="BA176" s="285"/>
      <c r="BB176" s="285"/>
      <c r="BC176" s="285"/>
      <c r="BD176" s="285"/>
      <c r="BE176" s="285"/>
      <c r="BF176" s="285"/>
      <c r="BG176" s="285"/>
      <c r="BH176" s="285"/>
      <c r="BI176" s="285"/>
      <c r="BJ176" s="285"/>
      <c r="BK176" s="285"/>
      <c r="BL176" s="285"/>
      <c r="BM176" s="285"/>
      <c r="BN176" s="285"/>
      <c r="BO176" s="285"/>
      <c r="BP176" s="267"/>
      <c r="BQ176" s="408" t="str">
        <f t="shared" si="25"/>
        <v/>
      </c>
      <c r="BR176" s="331"/>
      <c r="BS176" s="324"/>
      <c r="BT176" s="324"/>
    </row>
    <row r="177" spans="35:72" ht="13.5" customHeight="1" x14ac:dyDescent="0.5">
      <c r="AI177" s="326"/>
      <c r="AJ177" s="280"/>
      <c r="AK177" s="410">
        <v>6</v>
      </c>
      <c r="AL177" s="285"/>
      <c r="AM177" s="285"/>
      <c r="AN177" s="285"/>
      <c r="AO177" s="285"/>
      <c r="AP177" s="285"/>
      <c r="AQ177" s="285"/>
      <c r="AR177" s="285"/>
      <c r="AS177" s="285"/>
      <c r="AT177" s="285"/>
      <c r="AU177" s="285"/>
      <c r="AV177" s="285"/>
      <c r="AW177" s="285"/>
      <c r="AX177" s="285"/>
      <c r="AY177" s="285"/>
      <c r="AZ177" s="285"/>
      <c r="BA177" s="285"/>
      <c r="BB177" s="285"/>
      <c r="BC177" s="285"/>
      <c r="BD177" s="285"/>
      <c r="BE177" s="285"/>
      <c r="BF177" s="285"/>
      <c r="BG177" s="285"/>
      <c r="BH177" s="285"/>
      <c r="BI177" s="285"/>
      <c r="BJ177" s="285"/>
      <c r="BK177" s="285"/>
      <c r="BL177" s="285"/>
      <c r="BM177" s="285"/>
      <c r="BN177" s="285"/>
      <c r="BO177" s="285"/>
      <c r="BP177" s="267"/>
      <c r="BQ177" s="408" t="str">
        <f t="shared" si="25"/>
        <v/>
      </c>
      <c r="BR177" s="331"/>
      <c r="BS177" s="324"/>
      <c r="BT177" s="324"/>
    </row>
    <row r="178" spans="35:72" ht="13.5" customHeight="1" x14ac:dyDescent="0.5">
      <c r="AI178" s="326"/>
      <c r="AJ178" s="280"/>
      <c r="AK178" s="410">
        <v>7</v>
      </c>
      <c r="AL178" s="285"/>
      <c r="AM178" s="285"/>
      <c r="AN178" s="285"/>
      <c r="AO178" s="285"/>
      <c r="AP178" s="285"/>
      <c r="AQ178" s="285"/>
      <c r="AR178" s="285"/>
      <c r="AS178" s="285"/>
      <c r="AT178" s="285"/>
      <c r="AU178" s="285"/>
      <c r="AV178" s="285"/>
      <c r="AW178" s="285"/>
      <c r="AX178" s="285"/>
      <c r="AY178" s="285"/>
      <c r="AZ178" s="285"/>
      <c r="BA178" s="285"/>
      <c r="BB178" s="285"/>
      <c r="BC178" s="285"/>
      <c r="BD178" s="285"/>
      <c r="BE178" s="285"/>
      <c r="BF178" s="285"/>
      <c r="BG178" s="285"/>
      <c r="BH178" s="285"/>
      <c r="BI178" s="285"/>
      <c r="BJ178" s="285"/>
      <c r="BK178" s="285"/>
      <c r="BL178" s="285"/>
      <c r="BM178" s="285"/>
      <c r="BN178" s="285"/>
      <c r="BO178" s="285"/>
      <c r="BP178" s="267"/>
      <c r="BQ178" s="408" t="str">
        <f t="shared" si="25"/>
        <v/>
      </c>
      <c r="BR178" s="331"/>
      <c r="BS178" s="324"/>
      <c r="BT178" s="324"/>
    </row>
    <row r="179" spans="35:72" ht="13.5" customHeight="1" x14ac:dyDescent="0.5">
      <c r="AI179" s="326"/>
      <c r="AJ179" s="280"/>
      <c r="AK179" s="410">
        <v>8</v>
      </c>
      <c r="AL179" s="285"/>
      <c r="AM179" s="285"/>
      <c r="AN179" s="285"/>
      <c r="AO179" s="285"/>
      <c r="AP179" s="285"/>
      <c r="AQ179" s="285"/>
      <c r="AR179" s="285"/>
      <c r="AS179" s="285"/>
      <c r="AT179" s="285"/>
      <c r="AU179" s="285"/>
      <c r="AV179" s="285"/>
      <c r="AW179" s="285"/>
      <c r="AX179" s="285"/>
      <c r="AY179" s="285"/>
      <c r="AZ179" s="285"/>
      <c r="BA179" s="285"/>
      <c r="BB179" s="285"/>
      <c r="BC179" s="285"/>
      <c r="BD179" s="285"/>
      <c r="BE179" s="285"/>
      <c r="BF179" s="285"/>
      <c r="BG179" s="285"/>
      <c r="BH179" s="285"/>
      <c r="BI179" s="285"/>
      <c r="BJ179" s="285"/>
      <c r="BK179" s="285"/>
      <c r="BL179" s="285"/>
      <c r="BM179" s="285"/>
      <c r="BN179" s="285"/>
      <c r="BO179" s="285"/>
      <c r="BP179" s="267"/>
      <c r="BQ179" s="408" t="str">
        <f t="shared" si="25"/>
        <v/>
      </c>
      <c r="BR179" s="331"/>
      <c r="BS179" s="324"/>
      <c r="BT179" s="324"/>
    </row>
    <row r="180" spans="35:72" ht="13.5" customHeight="1" x14ac:dyDescent="0.5">
      <c r="AI180" s="326"/>
      <c r="AJ180" s="280"/>
      <c r="AK180" s="410">
        <v>9</v>
      </c>
      <c r="AL180" s="285"/>
      <c r="AM180" s="285"/>
      <c r="AN180" s="285"/>
      <c r="AO180" s="285"/>
      <c r="AP180" s="285"/>
      <c r="AQ180" s="285"/>
      <c r="AR180" s="285"/>
      <c r="AS180" s="285"/>
      <c r="AT180" s="285"/>
      <c r="AU180" s="285"/>
      <c r="AV180" s="285"/>
      <c r="AW180" s="285"/>
      <c r="AX180" s="285"/>
      <c r="AY180" s="285"/>
      <c r="AZ180" s="285"/>
      <c r="BA180" s="285"/>
      <c r="BB180" s="285"/>
      <c r="BC180" s="285"/>
      <c r="BD180" s="285"/>
      <c r="BE180" s="285"/>
      <c r="BF180" s="285"/>
      <c r="BG180" s="285"/>
      <c r="BH180" s="285"/>
      <c r="BI180" s="285"/>
      <c r="BJ180" s="285"/>
      <c r="BK180" s="285"/>
      <c r="BL180" s="285"/>
      <c r="BM180" s="285"/>
      <c r="BN180" s="285"/>
      <c r="BO180" s="285"/>
      <c r="BP180" s="267"/>
      <c r="BQ180" s="408" t="str">
        <f t="shared" si="25"/>
        <v/>
      </c>
      <c r="BR180" s="331"/>
      <c r="BS180" s="324"/>
      <c r="BT180" s="324"/>
    </row>
    <row r="181" spans="35:72" ht="13.5" customHeight="1" x14ac:dyDescent="0.5">
      <c r="AI181" s="326"/>
      <c r="AJ181" s="280"/>
      <c r="AK181" s="410">
        <v>10</v>
      </c>
      <c r="AL181" s="285"/>
      <c r="AM181" s="285"/>
      <c r="AN181" s="285"/>
      <c r="AO181" s="285"/>
      <c r="AP181" s="285"/>
      <c r="AQ181" s="285"/>
      <c r="AR181" s="285"/>
      <c r="AS181" s="285"/>
      <c r="AT181" s="285"/>
      <c r="AU181" s="285"/>
      <c r="AV181" s="285"/>
      <c r="AW181" s="285"/>
      <c r="AX181" s="285"/>
      <c r="AY181" s="285"/>
      <c r="AZ181" s="285"/>
      <c r="BA181" s="285"/>
      <c r="BB181" s="285"/>
      <c r="BC181" s="285"/>
      <c r="BD181" s="285"/>
      <c r="BE181" s="285"/>
      <c r="BF181" s="285"/>
      <c r="BG181" s="285"/>
      <c r="BH181" s="285"/>
      <c r="BI181" s="285"/>
      <c r="BJ181" s="285"/>
      <c r="BK181" s="285"/>
      <c r="BL181" s="285"/>
      <c r="BM181" s="285"/>
      <c r="BN181" s="285"/>
      <c r="BO181" s="285"/>
      <c r="BP181" s="267"/>
      <c r="BQ181" s="408" t="str">
        <f t="shared" si="25"/>
        <v/>
      </c>
      <c r="BR181" s="331"/>
      <c r="BS181" s="324"/>
      <c r="BT181" s="324"/>
    </row>
    <row r="182" spans="35:72" ht="13.5" customHeight="1" x14ac:dyDescent="0.5">
      <c r="AI182" s="326"/>
      <c r="AJ182" s="280"/>
      <c r="AK182" s="410">
        <v>11</v>
      </c>
      <c r="AL182" s="285"/>
      <c r="AM182" s="285"/>
      <c r="AN182" s="285"/>
      <c r="AO182" s="285"/>
      <c r="AP182" s="285"/>
      <c r="AQ182" s="285"/>
      <c r="AR182" s="285"/>
      <c r="AS182" s="285"/>
      <c r="AT182" s="285"/>
      <c r="AU182" s="285"/>
      <c r="AV182" s="285"/>
      <c r="AW182" s="285"/>
      <c r="AX182" s="285"/>
      <c r="AY182" s="285"/>
      <c r="AZ182" s="285"/>
      <c r="BA182" s="285"/>
      <c r="BB182" s="285"/>
      <c r="BC182" s="285"/>
      <c r="BD182" s="285"/>
      <c r="BE182" s="285"/>
      <c r="BF182" s="285"/>
      <c r="BG182" s="285"/>
      <c r="BH182" s="285"/>
      <c r="BI182" s="285"/>
      <c r="BJ182" s="285"/>
      <c r="BK182" s="285"/>
      <c r="BL182" s="285"/>
      <c r="BM182" s="285"/>
      <c r="BN182" s="285"/>
      <c r="BO182" s="285"/>
      <c r="BP182" s="267"/>
      <c r="BQ182" s="408" t="str">
        <f t="shared" si="25"/>
        <v/>
      </c>
      <c r="BR182" s="331"/>
      <c r="BS182" s="324"/>
      <c r="BT182" s="324"/>
    </row>
    <row r="183" spans="35:72" ht="13.5" customHeight="1" x14ac:dyDescent="0.5">
      <c r="AI183" s="326"/>
      <c r="AJ183" s="280"/>
      <c r="AK183" s="410">
        <v>12</v>
      </c>
      <c r="AL183" s="285"/>
      <c r="AM183" s="285"/>
      <c r="AN183" s="285"/>
      <c r="AO183" s="285"/>
      <c r="AP183" s="285"/>
      <c r="AQ183" s="285"/>
      <c r="AR183" s="285"/>
      <c r="AS183" s="285"/>
      <c r="AT183" s="285"/>
      <c r="AU183" s="285"/>
      <c r="AV183" s="285"/>
      <c r="AW183" s="285"/>
      <c r="AX183" s="285"/>
      <c r="AY183" s="285"/>
      <c r="AZ183" s="285"/>
      <c r="BA183" s="285"/>
      <c r="BB183" s="285"/>
      <c r="BC183" s="285"/>
      <c r="BD183" s="285"/>
      <c r="BE183" s="285"/>
      <c r="BF183" s="285"/>
      <c r="BG183" s="285"/>
      <c r="BH183" s="285"/>
      <c r="BI183" s="285"/>
      <c r="BJ183" s="285"/>
      <c r="BK183" s="285"/>
      <c r="BL183" s="285"/>
      <c r="BM183" s="285"/>
      <c r="BN183" s="285"/>
      <c r="BO183" s="285"/>
      <c r="BP183" s="267"/>
      <c r="BQ183" s="408" t="str">
        <f t="shared" si="25"/>
        <v/>
      </c>
      <c r="BR183" s="331"/>
      <c r="BS183" s="324"/>
      <c r="BT183" s="324"/>
    </row>
    <row r="184" spans="35:72" ht="13.5" customHeight="1" x14ac:dyDescent="0.5">
      <c r="AI184" s="326"/>
      <c r="AJ184" s="280"/>
      <c r="AK184" s="410">
        <v>13</v>
      </c>
      <c r="AL184" s="285"/>
      <c r="AM184" s="285"/>
      <c r="AN184" s="285"/>
      <c r="AO184" s="285"/>
      <c r="AP184" s="285"/>
      <c r="AQ184" s="285"/>
      <c r="AR184" s="285"/>
      <c r="AS184" s="285"/>
      <c r="AT184" s="285"/>
      <c r="AU184" s="285"/>
      <c r="AV184" s="285"/>
      <c r="AW184" s="285"/>
      <c r="AX184" s="285"/>
      <c r="AY184" s="285"/>
      <c r="AZ184" s="285"/>
      <c r="BA184" s="285"/>
      <c r="BB184" s="285"/>
      <c r="BC184" s="285"/>
      <c r="BD184" s="285"/>
      <c r="BE184" s="285"/>
      <c r="BF184" s="285"/>
      <c r="BG184" s="285"/>
      <c r="BH184" s="285"/>
      <c r="BI184" s="285"/>
      <c r="BJ184" s="285"/>
      <c r="BK184" s="285"/>
      <c r="BL184" s="285"/>
      <c r="BM184" s="285"/>
      <c r="BN184" s="285"/>
      <c r="BO184" s="285"/>
      <c r="BP184" s="267"/>
      <c r="BQ184" s="408" t="str">
        <f t="shared" si="25"/>
        <v/>
      </c>
      <c r="BR184" s="331"/>
      <c r="BS184" s="324"/>
      <c r="BT184" s="324"/>
    </row>
    <row r="185" spans="35:72" ht="13.5" customHeight="1" x14ac:dyDescent="0.5">
      <c r="AI185" s="326"/>
      <c r="AJ185" s="322"/>
      <c r="AK185" s="410">
        <v>14</v>
      </c>
      <c r="AL185" s="285"/>
      <c r="AM185" s="285"/>
      <c r="AN185" s="285"/>
      <c r="AO185" s="285"/>
      <c r="AP185" s="285"/>
      <c r="AQ185" s="285"/>
      <c r="AR185" s="285"/>
      <c r="AS185" s="285"/>
      <c r="AT185" s="285"/>
      <c r="AU185" s="285"/>
      <c r="AV185" s="285"/>
      <c r="AW185" s="285"/>
      <c r="AX185" s="285"/>
      <c r="AY185" s="285"/>
      <c r="AZ185" s="285"/>
      <c r="BA185" s="285"/>
      <c r="BB185" s="285"/>
      <c r="BC185" s="285"/>
      <c r="BD185" s="285"/>
      <c r="BE185" s="285"/>
      <c r="BF185" s="285"/>
      <c r="BG185" s="285"/>
      <c r="BH185" s="285"/>
      <c r="BI185" s="285"/>
      <c r="BJ185" s="285"/>
      <c r="BK185" s="285"/>
      <c r="BL185" s="285"/>
      <c r="BM185" s="285"/>
      <c r="BN185" s="285"/>
      <c r="BO185" s="285"/>
      <c r="BP185" s="267"/>
      <c r="BQ185" s="408" t="str">
        <f t="shared" si="25"/>
        <v/>
      </c>
      <c r="BR185" s="331"/>
      <c r="BS185" s="324"/>
      <c r="BT185" s="324"/>
    </row>
    <row r="186" spans="35:72" ht="13.5" customHeight="1" x14ac:dyDescent="0.5">
      <c r="AI186" s="326"/>
      <c r="AJ186" s="322"/>
      <c r="AK186" s="410">
        <v>15</v>
      </c>
      <c r="AL186" s="285"/>
      <c r="AM186" s="285"/>
      <c r="AN186" s="285"/>
      <c r="AO186" s="285"/>
      <c r="AP186" s="285"/>
      <c r="AQ186" s="285"/>
      <c r="AR186" s="285"/>
      <c r="AS186" s="285"/>
      <c r="AT186" s="285"/>
      <c r="AU186" s="285"/>
      <c r="AV186" s="285"/>
      <c r="AW186" s="285"/>
      <c r="AX186" s="285"/>
      <c r="AY186" s="285"/>
      <c r="AZ186" s="285"/>
      <c r="BA186" s="285"/>
      <c r="BB186" s="285"/>
      <c r="BC186" s="285"/>
      <c r="BD186" s="285"/>
      <c r="BE186" s="285"/>
      <c r="BF186" s="285"/>
      <c r="BG186" s="285"/>
      <c r="BH186" s="285"/>
      <c r="BI186" s="285"/>
      <c r="BJ186" s="285"/>
      <c r="BK186" s="285"/>
      <c r="BL186" s="285"/>
      <c r="BM186" s="285"/>
      <c r="BN186" s="285"/>
      <c r="BO186" s="285"/>
      <c r="BP186" s="267"/>
      <c r="BQ186" s="408" t="str">
        <f t="shared" si="25"/>
        <v/>
      </c>
      <c r="BR186" s="331"/>
      <c r="BS186" s="324"/>
      <c r="BT186" s="324"/>
    </row>
    <row r="187" spans="35:72" ht="13.5" customHeight="1" x14ac:dyDescent="0.5">
      <c r="AI187" s="326"/>
      <c r="AJ187" s="322"/>
      <c r="AK187" s="410">
        <v>16</v>
      </c>
      <c r="AL187" s="285"/>
      <c r="AM187" s="285"/>
      <c r="AN187" s="285"/>
      <c r="AO187" s="285"/>
      <c r="AP187" s="285"/>
      <c r="AQ187" s="285"/>
      <c r="AR187" s="285"/>
      <c r="AS187" s="285"/>
      <c r="AT187" s="285"/>
      <c r="AU187" s="285"/>
      <c r="AV187" s="285"/>
      <c r="AW187" s="285"/>
      <c r="AX187" s="285"/>
      <c r="AY187" s="285"/>
      <c r="AZ187" s="285"/>
      <c r="BA187" s="285"/>
      <c r="BB187" s="285"/>
      <c r="BC187" s="285"/>
      <c r="BD187" s="285"/>
      <c r="BE187" s="285"/>
      <c r="BF187" s="285"/>
      <c r="BG187" s="285"/>
      <c r="BH187" s="285"/>
      <c r="BI187" s="285"/>
      <c r="BJ187" s="285"/>
      <c r="BK187" s="285"/>
      <c r="BL187" s="285"/>
      <c r="BM187" s="285"/>
      <c r="BN187" s="285"/>
      <c r="BO187" s="285"/>
      <c r="BP187" s="267"/>
      <c r="BQ187" s="408" t="str">
        <f t="shared" si="25"/>
        <v/>
      </c>
      <c r="BR187" s="331"/>
      <c r="BS187" s="324"/>
      <c r="BT187" s="324"/>
    </row>
    <row r="188" spans="35:72" ht="13.5" customHeight="1" x14ac:dyDescent="0.5">
      <c r="AI188" s="326"/>
      <c r="AJ188" s="322"/>
      <c r="AK188" s="410">
        <v>17</v>
      </c>
      <c r="AL188" s="285"/>
      <c r="AM188" s="285"/>
      <c r="AN188" s="285"/>
      <c r="AO188" s="285"/>
      <c r="AP188" s="285"/>
      <c r="AQ188" s="285"/>
      <c r="AR188" s="285"/>
      <c r="AS188" s="285"/>
      <c r="AT188" s="285"/>
      <c r="AU188" s="285"/>
      <c r="AV188" s="285"/>
      <c r="AW188" s="285"/>
      <c r="AX188" s="285"/>
      <c r="AY188" s="285"/>
      <c r="AZ188" s="285"/>
      <c r="BA188" s="285"/>
      <c r="BB188" s="285"/>
      <c r="BC188" s="285"/>
      <c r="BD188" s="285"/>
      <c r="BE188" s="285"/>
      <c r="BF188" s="285"/>
      <c r="BG188" s="285"/>
      <c r="BH188" s="285"/>
      <c r="BI188" s="285"/>
      <c r="BJ188" s="285"/>
      <c r="BK188" s="285"/>
      <c r="BL188" s="285"/>
      <c r="BM188" s="285"/>
      <c r="BN188" s="285"/>
      <c r="BO188" s="285"/>
      <c r="BP188" s="267"/>
      <c r="BQ188" s="408" t="str">
        <f t="shared" si="25"/>
        <v/>
      </c>
      <c r="BR188" s="331"/>
      <c r="BS188" s="324"/>
      <c r="BT188" s="324"/>
    </row>
    <row r="189" spans="35:72" ht="13.5" customHeight="1" x14ac:dyDescent="0.5">
      <c r="AI189" s="326"/>
      <c r="AJ189" s="322"/>
      <c r="AK189" s="410">
        <v>18</v>
      </c>
      <c r="AL189" s="285"/>
      <c r="AM189" s="285"/>
      <c r="AN189" s="285"/>
      <c r="AO189" s="285"/>
      <c r="AP189" s="285"/>
      <c r="AQ189" s="285"/>
      <c r="AR189" s="285"/>
      <c r="AS189" s="285"/>
      <c r="AT189" s="285"/>
      <c r="AU189" s="285"/>
      <c r="AV189" s="285"/>
      <c r="AW189" s="285"/>
      <c r="AX189" s="285"/>
      <c r="AY189" s="285"/>
      <c r="AZ189" s="285"/>
      <c r="BA189" s="285"/>
      <c r="BB189" s="285"/>
      <c r="BC189" s="285"/>
      <c r="BD189" s="285"/>
      <c r="BE189" s="285"/>
      <c r="BF189" s="285"/>
      <c r="BG189" s="285"/>
      <c r="BH189" s="285"/>
      <c r="BI189" s="285"/>
      <c r="BJ189" s="285"/>
      <c r="BK189" s="285"/>
      <c r="BL189" s="285"/>
      <c r="BM189" s="285"/>
      <c r="BN189" s="285"/>
      <c r="BO189" s="285"/>
      <c r="BP189" s="267"/>
      <c r="BQ189" s="408" t="str">
        <f t="shared" si="25"/>
        <v/>
      </c>
      <c r="BR189" s="331"/>
      <c r="BS189" s="324"/>
      <c r="BT189" s="324"/>
    </row>
    <row r="190" spans="35:72" ht="13.5" customHeight="1" x14ac:dyDescent="0.5">
      <c r="AI190" s="326"/>
      <c r="AJ190" s="322"/>
      <c r="AK190" s="410">
        <v>19</v>
      </c>
      <c r="AL190" s="285"/>
      <c r="AM190" s="285"/>
      <c r="AN190" s="285"/>
      <c r="AO190" s="285"/>
      <c r="AP190" s="285"/>
      <c r="AQ190" s="285"/>
      <c r="AR190" s="285"/>
      <c r="AS190" s="285"/>
      <c r="AT190" s="285"/>
      <c r="AU190" s="285"/>
      <c r="AV190" s="285"/>
      <c r="AW190" s="285"/>
      <c r="AX190" s="285"/>
      <c r="AY190" s="285"/>
      <c r="AZ190" s="285"/>
      <c r="BA190" s="285"/>
      <c r="BB190" s="285"/>
      <c r="BC190" s="285"/>
      <c r="BD190" s="285"/>
      <c r="BE190" s="285"/>
      <c r="BF190" s="285"/>
      <c r="BG190" s="285"/>
      <c r="BH190" s="285"/>
      <c r="BI190" s="285"/>
      <c r="BJ190" s="285"/>
      <c r="BK190" s="285"/>
      <c r="BL190" s="285"/>
      <c r="BM190" s="285"/>
      <c r="BN190" s="285"/>
      <c r="BO190" s="285"/>
      <c r="BP190" s="267"/>
      <c r="BQ190" s="408" t="str">
        <f t="shared" si="25"/>
        <v/>
      </c>
      <c r="BR190" s="331"/>
      <c r="BS190" s="324"/>
      <c r="BT190" s="324"/>
    </row>
    <row r="191" spans="35:72" ht="13.5" customHeight="1" x14ac:dyDescent="0.5">
      <c r="AI191" s="326"/>
      <c r="AJ191" s="322"/>
      <c r="AK191" s="410">
        <v>20</v>
      </c>
      <c r="AL191" s="285"/>
      <c r="AM191" s="285"/>
      <c r="AN191" s="285"/>
      <c r="AO191" s="285"/>
      <c r="AP191" s="285"/>
      <c r="AQ191" s="285"/>
      <c r="AR191" s="285"/>
      <c r="AS191" s="285"/>
      <c r="AT191" s="285"/>
      <c r="AU191" s="285"/>
      <c r="AV191" s="285"/>
      <c r="AW191" s="285"/>
      <c r="AX191" s="285"/>
      <c r="AY191" s="285"/>
      <c r="AZ191" s="285"/>
      <c r="BA191" s="285"/>
      <c r="BB191" s="285"/>
      <c r="BC191" s="285"/>
      <c r="BD191" s="285"/>
      <c r="BE191" s="285"/>
      <c r="BF191" s="285"/>
      <c r="BG191" s="285"/>
      <c r="BH191" s="285"/>
      <c r="BI191" s="285"/>
      <c r="BJ191" s="285"/>
      <c r="BK191" s="285"/>
      <c r="BL191" s="285"/>
      <c r="BM191" s="285"/>
      <c r="BN191" s="285"/>
      <c r="BO191" s="285"/>
      <c r="BP191" s="267"/>
      <c r="BQ191" s="408" t="str">
        <f t="shared" si="25"/>
        <v/>
      </c>
      <c r="BR191" s="331"/>
      <c r="BS191" s="324"/>
      <c r="BT191" s="324"/>
    </row>
    <row r="192" spans="35:72" ht="13.5" customHeight="1" x14ac:dyDescent="0.5">
      <c r="AI192" s="326"/>
      <c r="AJ192" s="322"/>
      <c r="AK192" s="410">
        <v>21</v>
      </c>
      <c r="AL192" s="285"/>
      <c r="AM192" s="285"/>
      <c r="AN192" s="285"/>
      <c r="AO192" s="285"/>
      <c r="AP192" s="285"/>
      <c r="AQ192" s="285"/>
      <c r="AR192" s="285"/>
      <c r="AS192" s="285"/>
      <c r="AT192" s="285"/>
      <c r="AU192" s="285"/>
      <c r="AV192" s="285"/>
      <c r="AW192" s="285"/>
      <c r="AX192" s="285"/>
      <c r="AY192" s="285"/>
      <c r="AZ192" s="285"/>
      <c r="BA192" s="285"/>
      <c r="BB192" s="285"/>
      <c r="BC192" s="285"/>
      <c r="BD192" s="285"/>
      <c r="BE192" s="285"/>
      <c r="BF192" s="285"/>
      <c r="BG192" s="285"/>
      <c r="BH192" s="285"/>
      <c r="BI192" s="285"/>
      <c r="BJ192" s="285"/>
      <c r="BK192" s="285"/>
      <c r="BL192" s="285"/>
      <c r="BM192" s="285"/>
      <c r="BN192" s="285"/>
      <c r="BO192" s="285"/>
      <c r="BP192" s="267"/>
      <c r="BQ192" s="408" t="str">
        <f t="shared" si="25"/>
        <v/>
      </c>
      <c r="BR192" s="331"/>
      <c r="BS192" s="324"/>
      <c r="BT192" s="324"/>
    </row>
    <row r="193" spans="35:72" ht="13.5" customHeight="1" x14ac:dyDescent="0.5">
      <c r="AI193" s="326"/>
      <c r="AJ193" s="322"/>
      <c r="AK193" s="410">
        <v>22</v>
      </c>
      <c r="AL193" s="285"/>
      <c r="AM193" s="285"/>
      <c r="AN193" s="285"/>
      <c r="AO193" s="285"/>
      <c r="AP193" s="285"/>
      <c r="AQ193" s="285"/>
      <c r="AR193" s="285"/>
      <c r="AS193" s="285"/>
      <c r="AT193" s="285"/>
      <c r="AU193" s="285"/>
      <c r="AV193" s="285"/>
      <c r="AW193" s="285"/>
      <c r="AX193" s="285"/>
      <c r="AY193" s="285"/>
      <c r="AZ193" s="285"/>
      <c r="BA193" s="285"/>
      <c r="BB193" s="285"/>
      <c r="BC193" s="285"/>
      <c r="BD193" s="285"/>
      <c r="BE193" s="285"/>
      <c r="BF193" s="285"/>
      <c r="BG193" s="285"/>
      <c r="BH193" s="285"/>
      <c r="BI193" s="285"/>
      <c r="BJ193" s="285"/>
      <c r="BK193" s="285"/>
      <c r="BL193" s="285"/>
      <c r="BM193" s="285"/>
      <c r="BN193" s="285"/>
      <c r="BO193" s="285"/>
      <c r="BP193" s="267"/>
      <c r="BQ193" s="408" t="str">
        <f t="shared" si="25"/>
        <v/>
      </c>
      <c r="BR193" s="331"/>
      <c r="BS193" s="324"/>
      <c r="BT193" s="324"/>
    </row>
    <row r="194" spans="35:72" ht="13.5" customHeight="1" x14ac:dyDescent="0.5">
      <c r="AI194" s="326"/>
      <c r="AJ194" s="322"/>
      <c r="AK194" s="410">
        <v>23</v>
      </c>
      <c r="AL194" s="285"/>
      <c r="AM194" s="285"/>
      <c r="AN194" s="285"/>
      <c r="AO194" s="285"/>
      <c r="AP194" s="285"/>
      <c r="AQ194" s="285"/>
      <c r="AR194" s="285"/>
      <c r="AS194" s="285"/>
      <c r="AT194" s="285"/>
      <c r="AU194" s="285"/>
      <c r="AV194" s="285"/>
      <c r="AW194" s="285"/>
      <c r="AX194" s="285"/>
      <c r="AY194" s="285"/>
      <c r="AZ194" s="285"/>
      <c r="BA194" s="285"/>
      <c r="BB194" s="285"/>
      <c r="BC194" s="285"/>
      <c r="BD194" s="285"/>
      <c r="BE194" s="285"/>
      <c r="BF194" s="285"/>
      <c r="BG194" s="285"/>
      <c r="BH194" s="285"/>
      <c r="BI194" s="285"/>
      <c r="BJ194" s="285"/>
      <c r="BK194" s="285"/>
      <c r="BL194" s="285"/>
      <c r="BM194" s="285"/>
      <c r="BN194" s="285"/>
      <c r="BO194" s="285"/>
      <c r="BP194" s="267"/>
      <c r="BQ194" s="408" t="str">
        <f t="shared" si="25"/>
        <v/>
      </c>
      <c r="BR194" s="331"/>
      <c r="BS194" s="324"/>
      <c r="BT194" s="324"/>
    </row>
    <row r="195" spans="35:72" ht="13.5" customHeight="1" x14ac:dyDescent="0.5">
      <c r="AI195" s="326"/>
      <c r="AJ195" s="322"/>
      <c r="AK195" s="411">
        <v>24</v>
      </c>
      <c r="AL195" s="294"/>
      <c r="AM195" s="294"/>
      <c r="AN195" s="294"/>
      <c r="AO195" s="294"/>
      <c r="AP195" s="294"/>
      <c r="AQ195" s="294"/>
      <c r="AR195" s="294"/>
      <c r="AS195" s="294"/>
      <c r="AT195" s="294"/>
      <c r="AU195" s="294"/>
      <c r="AV195" s="294"/>
      <c r="AW195" s="294"/>
      <c r="AX195" s="294"/>
      <c r="AY195" s="294"/>
      <c r="AZ195" s="294"/>
      <c r="BA195" s="294"/>
      <c r="BB195" s="294"/>
      <c r="BC195" s="294"/>
      <c r="BD195" s="294"/>
      <c r="BE195" s="294"/>
      <c r="BF195" s="294"/>
      <c r="BG195" s="294"/>
      <c r="BH195" s="294"/>
      <c r="BI195" s="294"/>
      <c r="BJ195" s="294"/>
      <c r="BK195" s="294"/>
      <c r="BL195" s="294"/>
      <c r="BM195" s="294"/>
      <c r="BN195" s="294"/>
      <c r="BO195" s="294"/>
      <c r="BP195" s="267"/>
      <c r="BQ195" s="409" t="str">
        <f t="shared" si="25"/>
        <v/>
      </c>
      <c r="BR195" s="331"/>
      <c r="BS195" s="324"/>
      <c r="BT195" s="324"/>
    </row>
    <row r="196" spans="35:72" ht="13.5" customHeight="1" x14ac:dyDescent="0.5">
      <c r="AI196" s="326"/>
      <c r="AJ196" s="322"/>
      <c r="AK196" s="274"/>
      <c r="AL196" s="267"/>
      <c r="AM196" s="267"/>
      <c r="AN196" s="267"/>
      <c r="AO196" s="267"/>
      <c r="AP196" s="267"/>
      <c r="AQ196" s="267"/>
      <c r="AR196" s="267"/>
      <c r="AS196" s="267"/>
      <c r="AT196" s="267"/>
      <c r="AU196" s="267"/>
      <c r="AV196" s="267"/>
      <c r="AW196" s="267"/>
      <c r="AX196" s="267"/>
      <c r="AY196" s="267"/>
      <c r="AZ196" s="267"/>
      <c r="BA196" s="267"/>
      <c r="BB196" s="267"/>
      <c r="BC196" s="267"/>
      <c r="BD196" s="267"/>
      <c r="BE196" s="267"/>
      <c r="BF196" s="267"/>
      <c r="BG196" s="267"/>
      <c r="BH196" s="267"/>
      <c r="BI196" s="267"/>
      <c r="BJ196" s="267"/>
      <c r="BK196" s="267"/>
      <c r="BL196" s="267"/>
      <c r="BM196" s="267"/>
      <c r="BN196" s="267"/>
      <c r="BO196" s="267"/>
      <c r="BP196" s="267"/>
      <c r="BQ196" s="267"/>
      <c r="BR196" s="331"/>
      <c r="BS196" s="324"/>
      <c r="BT196" s="324"/>
    </row>
    <row r="197" spans="35:72" ht="13.5" customHeight="1" x14ac:dyDescent="0.5">
      <c r="AI197" s="326"/>
      <c r="AJ197" s="296"/>
      <c r="AK197" s="394"/>
      <c r="AL197" s="297"/>
      <c r="AM197" s="297"/>
      <c r="AN197" s="297"/>
      <c r="AO197" s="297"/>
      <c r="AP197" s="297"/>
      <c r="AQ197" s="297"/>
      <c r="AR197" s="297"/>
      <c r="AS197" s="297"/>
      <c r="AT197" s="297"/>
      <c r="AU197" s="297"/>
      <c r="AV197" s="297"/>
      <c r="AW197" s="297"/>
      <c r="AX197" s="297"/>
      <c r="AY197" s="297"/>
      <c r="AZ197" s="297"/>
      <c r="BA197" s="297"/>
      <c r="BB197" s="297"/>
      <c r="BC197" s="297"/>
      <c r="BD197" s="297"/>
      <c r="BE197" s="297"/>
      <c r="BF197" s="297"/>
      <c r="BG197" s="297"/>
      <c r="BH197" s="297"/>
      <c r="BI197" s="297"/>
      <c r="BJ197" s="297"/>
      <c r="BK197" s="297"/>
      <c r="BL197" s="297"/>
      <c r="BM197" s="297"/>
      <c r="BN197" s="297"/>
      <c r="BO197" s="297"/>
      <c r="BP197" s="297"/>
      <c r="BQ197" s="297"/>
      <c r="BR197" s="298"/>
      <c r="BS197" s="324"/>
      <c r="BT197" s="324"/>
    </row>
    <row r="198" spans="35:72" ht="13.5" customHeight="1" x14ac:dyDescent="0.45">
      <c r="AI198" s="326"/>
      <c r="AJ198" s="322"/>
      <c r="AK198" s="300"/>
      <c r="AL198" s="257"/>
      <c r="AM198" s="257"/>
      <c r="AN198" s="257"/>
      <c r="AO198" s="257"/>
      <c r="AP198" s="257"/>
      <c r="AQ198" s="257"/>
      <c r="AR198" s="257"/>
      <c r="AS198" s="257"/>
      <c r="AT198" s="257"/>
      <c r="AU198" s="257"/>
      <c r="AV198" s="257"/>
      <c r="AW198" s="257"/>
      <c r="AX198" s="257"/>
      <c r="AY198" s="257"/>
      <c r="AZ198" s="257"/>
      <c r="BA198" s="257"/>
      <c r="BB198" s="257"/>
      <c r="BC198" s="257"/>
      <c r="BD198" s="257"/>
      <c r="BE198" s="257"/>
      <c r="BF198" s="257"/>
      <c r="BG198" s="257"/>
      <c r="BH198" s="257"/>
      <c r="BI198" s="257"/>
      <c r="BJ198" s="257"/>
      <c r="BK198" s="257"/>
      <c r="BL198" s="257"/>
      <c r="BM198" s="257"/>
      <c r="BN198" s="257"/>
      <c r="BO198" s="257"/>
      <c r="BP198" s="257"/>
      <c r="BQ198" s="257"/>
      <c r="BR198" s="331"/>
      <c r="BS198" s="324"/>
      <c r="BT198" s="324"/>
    </row>
    <row r="199" spans="35:72" ht="13.5" customHeight="1" x14ac:dyDescent="0.5">
      <c r="AI199" s="326"/>
      <c r="AJ199" s="280" t="s">
        <v>401</v>
      </c>
      <c r="AK199" s="274"/>
      <c r="AL199" s="267"/>
      <c r="AM199" s="267"/>
      <c r="AN199" s="267"/>
      <c r="AO199" s="267"/>
      <c r="AP199" s="267"/>
      <c r="AQ199" s="267"/>
      <c r="AR199" s="267"/>
      <c r="AS199" s="267"/>
      <c r="AT199" s="267"/>
      <c r="AU199" s="267"/>
      <c r="AV199" s="267"/>
      <c r="AW199" s="267"/>
      <c r="AX199" s="267"/>
      <c r="AY199" s="267"/>
      <c r="AZ199" s="267"/>
      <c r="BA199" s="267"/>
      <c r="BB199" s="267"/>
      <c r="BC199" s="267"/>
      <c r="BD199" s="267"/>
      <c r="BE199" s="267"/>
      <c r="BF199" s="267"/>
      <c r="BG199" s="267"/>
      <c r="BH199" s="267"/>
      <c r="BI199" s="267"/>
      <c r="BJ199" s="267"/>
      <c r="BK199" s="267"/>
      <c r="BL199" s="267"/>
      <c r="BM199" s="267"/>
      <c r="BN199" s="267"/>
      <c r="BO199" s="267"/>
      <c r="BP199" s="267"/>
      <c r="BQ199" s="267"/>
      <c r="BR199" s="331"/>
      <c r="BS199" s="324"/>
      <c r="BT199" s="324"/>
    </row>
    <row r="200" spans="35:72" ht="13.5" customHeight="1" x14ac:dyDescent="0.5">
      <c r="AI200" s="326"/>
      <c r="AJ200" s="322"/>
      <c r="AK200" s="274"/>
      <c r="AL200" s="267"/>
      <c r="AM200" s="267"/>
      <c r="AN200" s="267"/>
      <c r="AO200" s="267"/>
      <c r="AP200" s="267"/>
      <c r="AQ200" s="267"/>
      <c r="AR200" s="267"/>
      <c r="AS200" s="267"/>
      <c r="AT200" s="267"/>
      <c r="AU200" s="267"/>
      <c r="AV200" s="267"/>
      <c r="AW200" s="267"/>
      <c r="AX200" s="267"/>
      <c r="AY200" s="267"/>
      <c r="AZ200" s="267"/>
      <c r="BA200" s="267"/>
      <c r="BB200" s="267"/>
      <c r="BC200" s="267"/>
      <c r="BD200" s="267"/>
      <c r="BE200" s="267"/>
      <c r="BF200" s="267"/>
      <c r="BG200" s="267"/>
      <c r="BH200" s="267"/>
      <c r="BI200" s="267"/>
      <c r="BJ200" s="267"/>
      <c r="BK200" s="267"/>
      <c r="BL200" s="267"/>
      <c r="BM200" s="267"/>
      <c r="BN200" s="267"/>
      <c r="BO200" s="267"/>
      <c r="BP200" s="267"/>
      <c r="BQ200" s="267"/>
      <c r="BR200" s="331"/>
      <c r="BS200" s="324"/>
      <c r="BT200" s="324"/>
    </row>
    <row r="201" spans="35:72" ht="13.5" customHeight="1" x14ac:dyDescent="0.5">
      <c r="AI201" s="326"/>
      <c r="AJ201" s="280"/>
      <c r="AK201" s="399" t="s">
        <v>321</v>
      </c>
      <c r="AL201" s="399">
        <v>1</v>
      </c>
      <c r="AM201" s="399">
        <v>2</v>
      </c>
      <c r="AN201" s="399">
        <v>3</v>
      </c>
      <c r="AO201" s="399">
        <v>4</v>
      </c>
      <c r="AP201" s="399">
        <v>5</v>
      </c>
      <c r="AQ201" s="399">
        <v>6</v>
      </c>
      <c r="AR201" s="399">
        <v>7</v>
      </c>
      <c r="AS201" s="399">
        <v>8</v>
      </c>
      <c r="AT201" s="399">
        <v>9</v>
      </c>
      <c r="AU201" s="399">
        <v>10</v>
      </c>
      <c r="AV201" s="399">
        <v>11</v>
      </c>
      <c r="AW201" s="399">
        <v>12</v>
      </c>
      <c r="AX201" s="399">
        <v>13</v>
      </c>
      <c r="AY201" s="399">
        <v>14</v>
      </c>
      <c r="AZ201" s="399">
        <v>15</v>
      </c>
      <c r="BA201" s="399">
        <v>16</v>
      </c>
      <c r="BB201" s="399">
        <v>17</v>
      </c>
      <c r="BC201" s="399">
        <v>18</v>
      </c>
      <c r="BD201" s="399">
        <v>19</v>
      </c>
      <c r="BE201" s="399">
        <v>20</v>
      </c>
      <c r="BF201" s="399">
        <v>21</v>
      </c>
      <c r="BG201" s="399">
        <v>22</v>
      </c>
      <c r="BH201" s="399">
        <v>23</v>
      </c>
      <c r="BI201" s="399">
        <v>24</v>
      </c>
      <c r="BJ201" s="399">
        <v>25</v>
      </c>
      <c r="BK201" s="399">
        <v>26</v>
      </c>
      <c r="BL201" s="399">
        <v>27</v>
      </c>
      <c r="BM201" s="399">
        <v>28</v>
      </c>
      <c r="BN201" s="399">
        <v>29</v>
      </c>
      <c r="BO201" s="399">
        <v>30</v>
      </c>
      <c r="BP201" s="399">
        <v>31</v>
      </c>
      <c r="BQ201" s="423" t="s">
        <v>314</v>
      </c>
      <c r="BR201" s="331"/>
      <c r="BS201" s="324"/>
      <c r="BT201" s="324"/>
    </row>
    <row r="202" spans="35:72" ht="13.5" customHeight="1" x14ac:dyDescent="0.5">
      <c r="AI202" s="326"/>
      <c r="AJ202" s="280"/>
      <c r="AK202" s="399"/>
      <c r="AL202" s="399"/>
      <c r="AM202" s="399"/>
      <c r="AN202" s="399"/>
      <c r="AO202" s="399"/>
      <c r="AP202" s="399"/>
      <c r="AQ202" s="399"/>
      <c r="AR202" s="399"/>
      <c r="AS202" s="399"/>
      <c r="AT202" s="399"/>
      <c r="AU202" s="399"/>
      <c r="AV202" s="399"/>
      <c r="AW202" s="399"/>
      <c r="AX202" s="399"/>
      <c r="AY202" s="399"/>
      <c r="AZ202" s="399"/>
      <c r="BA202" s="399"/>
      <c r="BB202" s="399"/>
      <c r="BC202" s="399"/>
      <c r="BD202" s="399"/>
      <c r="BE202" s="399"/>
      <c r="BF202" s="399"/>
      <c r="BG202" s="399"/>
      <c r="BH202" s="399"/>
      <c r="BI202" s="399"/>
      <c r="BJ202" s="399"/>
      <c r="BK202" s="399"/>
      <c r="BL202" s="399"/>
      <c r="BM202" s="399"/>
      <c r="BN202" s="399"/>
      <c r="BO202" s="399"/>
      <c r="BP202" s="399"/>
      <c r="BQ202" s="423" t="s">
        <v>323</v>
      </c>
      <c r="BR202" s="331"/>
      <c r="BS202" s="324"/>
      <c r="BT202" s="324"/>
    </row>
    <row r="203" spans="35:72" ht="13.5" customHeight="1" x14ac:dyDescent="0.5">
      <c r="AI203" s="326"/>
      <c r="AJ203" s="280"/>
      <c r="AK203" s="410">
        <v>1</v>
      </c>
      <c r="AL203" s="285"/>
      <c r="AM203" s="285"/>
      <c r="AN203" s="285"/>
      <c r="AO203" s="285"/>
      <c r="AP203" s="285"/>
      <c r="AQ203" s="285"/>
      <c r="AR203" s="285"/>
      <c r="AS203" s="285"/>
      <c r="AT203" s="285"/>
      <c r="AU203" s="285"/>
      <c r="AV203" s="285"/>
      <c r="AW203" s="285"/>
      <c r="AX203" s="285"/>
      <c r="AY203" s="285"/>
      <c r="AZ203" s="285"/>
      <c r="BA203" s="285"/>
      <c r="BB203" s="285"/>
      <c r="BC203" s="285"/>
      <c r="BD203" s="285"/>
      <c r="BE203" s="285"/>
      <c r="BF203" s="285"/>
      <c r="BG203" s="285"/>
      <c r="BH203" s="285"/>
      <c r="BI203" s="285"/>
      <c r="BJ203" s="285"/>
      <c r="BK203" s="285"/>
      <c r="BL203" s="285"/>
      <c r="BM203" s="285"/>
      <c r="BN203" s="285"/>
      <c r="BO203" s="285"/>
      <c r="BP203" s="285"/>
      <c r="BQ203" s="407" t="str">
        <f t="shared" ref="BQ203:BQ226" si="26">IFERROR(AVERAGE(AL203:BP203),"")</f>
        <v/>
      </c>
      <c r="BR203" s="331"/>
      <c r="BS203" s="324"/>
      <c r="BT203" s="324"/>
    </row>
    <row r="204" spans="35:72" ht="15" customHeight="1" x14ac:dyDescent="0.5">
      <c r="AI204" s="326"/>
      <c r="AJ204" s="280"/>
      <c r="AK204" s="410">
        <v>2</v>
      </c>
      <c r="AL204" s="285"/>
      <c r="AM204" s="285"/>
      <c r="AN204" s="285"/>
      <c r="AO204" s="285"/>
      <c r="AP204" s="285"/>
      <c r="AQ204" s="285"/>
      <c r="AR204" s="285"/>
      <c r="AS204" s="285"/>
      <c r="AT204" s="285"/>
      <c r="AU204" s="285"/>
      <c r="AV204" s="285"/>
      <c r="AW204" s="285"/>
      <c r="AX204" s="285"/>
      <c r="AY204" s="285"/>
      <c r="AZ204" s="285"/>
      <c r="BA204" s="285"/>
      <c r="BB204" s="285"/>
      <c r="BC204" s="285"/>
      <c r="BD204" s="285"/>
      <c r="BE204" s="285"/>
      <c r="BF204" s="285"/>
      <c r="BG204" s="285"/>
      <c r="BH204" s="285"/>
      <c r="BI204" s="285"/>
      <c r="BJ204" s="285"/>
      <c r="BK204" s="285"/>
      <c r="BL204" s="285"/>
      <c r="BM204" s="285"/>
      <c r="BN204" s="285"/>
      <c r="BO204" s="285"/>
      <c r="BP204" s="285"/>
      <c r="BQ204" s="408" t="str">
        <f t="shared" si="26"/>
        <v/>
      </c>
      <c r="BR204" s="331"/>
      <c r="BS204" s="324"/>
      <c r="BT204" s="324"/>
    </row>
    <row r="205" spans="35:72" ht="15" customHeight="1" x14ac:dyDescent="0.5">
      <c r="AI205" s="326"/>
      <c r="AJ205" s="280"/>
      <c r="AK205" s="410">
        <v>3</v>
      </c>
      <c r="AL205" s="285"/>
      <c r="AM205" s="285"/>
      <c r="AN205" s="285"/>
      <c r="AO205" s="285"/>
      <c r="AP205" s="285"/>
      <c r="AQ205" s="285"/>
      <c r="AR205" s="285"/>
      <c r="AS205" s="285"/>
      <c r="AT205" s="285"/>
      <c r="AU205" s="285"/>
      <c r="AV205" s="285"/>
      <c r="AW205" s="285"/>
      <c r="AX205" s="285"/>
      <c r="AY205" s="285"/>
      <c r="AZ205" s="285"/>
      <c r="BA205" s="285"/>
      <c r="BB205" s="285"/>
      <c r="BC205" s="285"/>
      <c r="BD205" s="285"/>
      <c r="BE205" s="285"/>
      <c r="BF205" s="285"/>
      <c r="BG205" s="285"/>
      <c r="BH205" s="285"/>
      <c r="BI205" s="285"/>
      <c r="BJ205" s="285"/>
      <c r="BK205" s="285"/>
      <c r="BL205" s="285"/>
      <c r="BM205" s="285"/>
      <c r="BN205" s="285"/>
      <c r="BO205" s="285"/>
      <c r="BP205" s="285"/>
      <c r="BQ205" s="408" t="str">
        <f t="shared" si="26"/>
        <v/>
      </c>
      <c r="BR205" s="331"/>
      <c r="BS205" s="324"/>
      <c r="BT205" s="324"/>
    </row>
    <row r="206" spans="35:72" ht="13.5" customHeight="1" x14ac:dyDescent="0.5">
      <c r="AI206" s="326"/>
      <c r="AJ206" s="280"/>
      <c r="AK206" s="410">
        <v>4</v>
      </c>
      <c r="AL206" s="285"/>
      <c r="AM206" s="285"/>
      <c r="AN206" s="285"/>
      <c r="AO206" s="285"/>
      <c r="AP206" s="285"/>
      <c r="AQ206" s="285"/>
      <c r="AR206" s="285"/>
      <c r="AS206" s="285"/>
      <c r="AT206" s="285"/>
      <c r="AU206" s="285"/>
      <c r="AV206" s="285"/>
      <c r="AW206" s="285"/>
      <c r="AX206" s="285"/>
      <c r="AY206" s="285"/>
      <c r="AZ206" s="285"/>
      <c r="BA206" s="285"/>
      <c r="BB206" s="285"/>
      <c r="BC206" s="285"/>
      <c r="BD206" s="285"/>
      <c r="BE206" s="285"/>
      <c r="BF206" s="285"/>
      <c r="BG206" s="285"/>
      <c r="BH206" s="285"/>
      <c r="BI206" s="285"/>
      <c r="BJ206" s="285"/>
      <c r="BK206" s="285"/>
      <c r="BL206" s="285"/>
      <c r="BM206" s="285"/>
      <c r="BN206" s="285"/>
      <c r="BO206" s="285"/>
      <c r="BP206" s="285"/>
      <c r="BQ206" s="408" t="str">
        <f t="shared" si="26"/>
        <v/>
      </c>
      <c r="BR206" s="331"/>
      <c r="BS206" s="324"/>
      <c r="BT206" s="324"/>
    </row>
    <row r="207" spans="35:72" ht="13.5" customHeight="1" x14ac:dyDescent="0.5">
      <c r="AI207" s="326"/>
      <c r="AJ207" s="280"/>
      <c r="AK207" s="410">
        <v>5</v>
      </c>
      <c r="AL207" s="285"/>
      <c r="AM207" s="285"/>
      <c r="AN207" s="285"/>
      <c r="AO207" s="285"/>
      <c r="AP207" s="285"/>
      <c r="AQ207" s="285"/>
      <c r="AR207" s="285"/>
      <c r="AS207" s="285"/>
      <c r="AT207" s="285"/>
      <c r="AU207" s="285"/>
      <c r="AV207" s="285"/>
      <c r="AW207" s="285"/>
      <c r="AX207" s="285"/>
      <c r="AY207" s="285"/>
      <c r="AZ207" s="285"/>
      <c r="BA207" s="285"/>
      <c r="BB207" s="285"/>
      <c r="BC207" s="285"/>
      <c r="BD207" s="285"/>
      <c r="BE207" s="285"/>
      <c r="BF207" s="285"/>
      <c r="BG207" s="285"/>
      <c r="BH207" s="285"/>
      <c r="BI207" s="285"/>
      <c r="BJ207" s="285"/>
      <c r="BK207" s="285"/>
      <c r="BL207" s="285"/>
      <c r="BM207" s="285"/>
      <c r="BN207" s="285"/>
      <c r="BO207" s="285"/>
      <c r="BP207" s="285"/>
      <c r="BQ207" s="408" t="str">
        <f t="shared" si="26"/>
        <v/>
      </c>
      <c r="BR207" s="331"/>
      <c r="BS207" s="324"/>
      <c r="BT207" s="324"/>
    </row>
    <row r="208" spans="35:72" ht="13.5" customHeight="1" x14ac:dyDescent="0.5">
      <c r="AI208" s="326"/>
      <c r="AJ208" s="280"/>
      <c r="AK208" s="410">
        <v>6</v>
      </c>
      <c r="AL208" s="285"/>
      <c r="AM208" s="285"/>
      <c r="AN208" s="285"/>
      <c r="AO208" s="285"/>
      <c r="AP208" s="285"/>
      <c r="AQ208" s="285"/>
      <c r="AR208" s="285"/>
      <c r="AS208" s="285"/>
      <c r="AT208" s="285"/>
      <c r="AU208" s="285"/>
      <c r="AV208" s="285"/>
      <c r="AW208" s="285"/>
      <c r="AX208" s="285"/>
      <c r="AY208" s="285"/>
      <c r="AZ208" s="285"/>
      <c r="BA208" s="285"/>
      <c r="BB208" s="285"/>
      <c r="BC208" s="285"/>
      <c r="BD208" s="285"/>
      <c r="BE208" s="285"/>
      <c r="BF208" s="285"/>
      <c r="BG208" s="285"/>
      <c r="BH208" s="285"/>
      <c r="BI208" s="285"/>
      <c r="BJ208" s="285"/>
      <c r="BK208" s="285"/>
      <c r="BL208" s="285"/>
      <c r="BM208" s="285"/>
      <c r="BN208" s="285"/>
      <c r="BO208" s="285"/>
      <c r="BP208" s="285"/>
      <c r="BQ208" s="408" t="str">
        <f t="shared" si="26"/>
        <v/>
      </c>
      <c r="BR208" s="331"/>
      <c r="BS208" s="324"/>
      <c r="BT208" s="324"/>
    </row>
    <row r="209" spans="35:72" ht="13.5" customHeight="1" x14ac:dyDescent="0.5">
      <c r="AI209" s="326"/>
      <c r="AJ209" s="280"/>
      <c r="AK209" s="410">
        <v>7</v>
      </c>
      <c r="AL209" s="285"/>
      <c r="AM209" s="285"/>
      <c r="AN209" s="285"/>
      <c r="AO209" s="285"/>
      <c r="AP209" s="285"/>
      <c r="AQ209" s="285"/>
      <c r="AR209" s="285"/>
      <c r="AS209" s="285"/>
      <c r="AT209" s="285"/>
      <c r="AU209" s="285"/>
      <c r="AV209" s="285"/>
      <c r="AW209" s="285"/>
      <c r="AX209" s="285"/>
      <c r="AY209" s="285"/>
      <c r="AZ209" s="285"/>
      <c r="BA209" s="285"/>
      <c r="BB209" s="285"/>
      <c r="BC209" s="285"/>
      <c r="BD209" s="285"/>
      <c r="BE209" s="285"/>
      <c r="BF209" s="285"/>
      <c r="BG209" s="285"/>
      <c r="BH209" s="285"/>
      <c r="BI209" s="285"/>
      <c r="BJ209" s="285"/>
      <c r="BK209" s="285"/>
      <c r="BL209" s="285"/>
      <c r="BM209" s="285"/>
      <c r="BN209" s="285"/>
      <c r="BO209" s="285"/>
      <c r="BP209" s="285"/>
      <c r="BQ209" s="408" t="str">
        <f t="shared" si="26"/>
        <v/>
      </c>
      <c r="BR209" s="331"/>
      <c r="BS209" s="324"/>
      <c r="BT209" s="324"/>
    </row>
    <row r="210" spans="35:72" ht="13.5" customHeight="1" x14ac:dyDescent="0.5">
      <c r="AI210" s="326"/>
      <c r="AJ210" s="280"/>
      <c r="AK210" s="410">
        <v>8</v>
      </c>
      <c r="AL210" s="285"/>
      <c r="AM210" s="285"/>
      <c r="AN210" s="285"/>
      <c r="AO210" s="285"/>
      <c r="AP210" s="285"/>
      <c r="AQ210" s="285"/>
      <c r="AR210" s="285"/>
      <c r="AS210" s="285"/>
      <c r="AT210" s="285"/>
      <c r="AU210" s="285"/>
      <c r="AV210" s="285"/>
      <c r="AW210" s="285"/>
      <c r="AX210" s="285"/>
      <c r="AY210" s="285"/>
      <c r="AZ210" s="285"/>
      <c r="BA210" s="285"/>
      <c r="BB210" s="285"/>
      <c r="BC210" s="285"/>
      <c r="BD210" s="285"/>
      <c r="BE210" s="285"/>
      <c r="BF210" s="285"/>
      <c r="BG210" s="285"/>
      <c r="BH210" s="285"/>
      <c r="BI210" s="285"/>
      <c r="BJ210" s="285"/>
      <c r="BK210" s="285"/>
      <c r="BL210" s="285"/>
      <c r="BM210" s="285"/>
      <c r="BN210" s="285"/>
      <c r="BO210" s="285"/>
      <c r="BP210" s="285"/>
      <c r="BQ210" s="408" t="str">
        <f t="shared" si="26"/>
        <v/>
      </c>
      <c r="BR210" s="331"/>
      <c r="BS210" s="324"/>
      <c r="BT210" s="324"/>
    </row>
    <row r="211" spans="35:72" ht="13.5" customHeight="1" x14ac:dyDescent="0.5">
      <c r="AI211" s="326"/>
      <c r="AJ211" s="280"/>
      <c r="AK211" s="410">
        <v>9</v>
      </c>
      <c r="AL211" s="285"/>
      <c r="AM211" s="285"/>
      <c r="AN211" s="285"/>
      <c r="AO211" s="285"/>
      <c r="AP211" s="285"/>
      <c r="AQ211" s="285"/>
      <c r="AR211" s="285"/>
      <c r="AS211" s="285"/>
      <c r="AT211" s="285"/>
      <c r="AU211" s="285"/>
      <c r="AV211" s="285"/>
      <c r="AW211" s="285"/>
      <c r="AX211" s="285"/>
      <c r="AY211" s="285"/>
      <c r="AZ211" s="285"/>
      <c r="BA211" s="285"/>
      <c r="BB211" s="285"/>
      <c r="BC211" s="285"/>
      <c r="BD211" s="285"/>
      <c r="BE211" s="285"/>
      <c r="BF211" s="285"/>
      <c r="BG211" s="285"/>
      <c r="BH211" s="285"/>
      <c r="BI211" s="285"/>
      <c r="BJ211" s="285"/>
      <c r="BK211" s="285"/>
      <c r="BL211" s="285"/>
      <c r="BM211" s="285"/>
      <c r="BN211" s="285"/>
      <c r="BO211" s="285"/>
      <c r="BP211" s="285"/>
      <c r="BQ211" s="408" t="str">
        <f t="shared" si="26"/>
        <v/>
      </c>
      <c r="BR211" s="331"/>
      <c r="BS211" s="324"/>
      <c r="BT211" s="324"/>
    </row>
    <row r="212" spans="35:72" ht="13.5" customHeight="1" x14ac:dyDescent="0.5">
      <c r="AI212" s="326"/>
      <c r="AJ212" s="280"/>
      <c r="AK212" s="410">
        <v>10</v>
      </c>
      <c r="AL212" s="285"/>
      <c r="AM212" s="285"/>
      <c r="AN212" s="285"/>
      <c r="AO212" s="285"/>
      <c r="AP212" s="285"/>
      <c r="AQ212" s="285"/>
      <c r="AR212" s="285"/>
      <c r="AS212" s="285"/>
      <c r="AT212" s="285"/>
      <c r="AU212" s="285"/>
      <c r="AV212" s="285"/>
      <c r="AW212" s="285"/>
      <c r="AX212" s="285"/>
      <c r="AY212" s="285"/>
      <c r="AZ212" s="285"/>
      <c r="BA212" s="285"/>
      <c r="BB212" s="285"/>
      <c r="BC212" s="285"/>
      <c r="BD212" s="285"/>
      <c r="BE212" s="285"/>
      <c r="BF212" s="285"/>
      <c r="BG212" s="285"/>
      <c r="BH212" s="285"/>
      <c r="BI212" s="285"/>
      <c r="BJ212" s="285"/>
      <c r="BK212" s="285"/>
      <c r="BL212" s="285"/>
      <c r="BM212" s="285"/>
      <c r="BN212" s="285"/>
      <c r="BO212" s="285"/>
      <c r="BP212" s="285"/>
      <c r="BQ212" s="408" t="str">
        <f t="shared" si="26"/>
        <v/>
      </c>
      <c r="BR212" s="331"/>
      <c r="BS212" s="324"/>
      <c r="BT212" s="324"/>
    </row>
    <row r="213" spans="35:72" ht="13.5" customHeight="1" x14ac:dyDescent="0.5">
      <c r="AI213" s="326"/>
      <c r="AJ213" s="280"/>
      <c r="AK213" s="410">
        <v>11</v>
      </c>
      <c r="AL213" s="285"/>
      <c r="AM213" s="285"/>
      <c r="AN213" s="285"/>
      <c r="AO213" s="285"/>
      <c r="AP213" s="285"/>
      <c r="AQ213" s="285"/>
      <c r="AR213" s="285"/>
      <c r="AS213" s="285"/>
      <c r="AT213" s="285"/>
      <c r="AU213" s="285"/>
      <c r="AV213" s="285"/>
      <c r="AW213" s="285"/>
      <c r="AX213" s="285"/>
      <c r="AY213" s="285"/>
      <c r="AZ213" s="285"/>
      <c r="BA213" s="285"/>
      <c r="BB213" s="285"/>
      <c r="BC213" s="285"/>
      <c r="BD213" s="285"/>
      <c r="BE213" s="285"/>
      <c r="BF213" s="285"/>
      <c r="BG213" s="285"/>
      <c r="BH213" s="285"/>
      <c r="BI213" s="285"/>
      <c r="BJ213" s="285"/>
      <c r="BK213" s="285"/>
      <c r="BL213" s="285"/>
      <c r="BM213" s="285"/>
      <c r="BN213" s="285"/>
      <c r="BO213" s="285"/>
      <c r="BP213" s="285"/>
      <c r="BQ213" s="408" t="str">
        <f t="shared" si="26"/>
        <v/>
      </c>
      <c r="BR213" s="331"/>
      <c r="BS213" s="324"/>
      <c r="BT213" s="324"/>
    </row>
    <row r="214" spans="35:72" ht="13.5" customHeight="1" x14ac:dyDescent="0.5">
      <c r="AI214" s="326"/>
      <c r="AJ214" s="280"/>
      <c r="AK214" s="410">
        <v>12</v>
      </c>
      <c r="AL214" s="285"/>
      <c r="AM214" s="285"/>
      <c r="AN214" s="285"/>
      <c r="AO214" s="285"/>
      <c r="AP214" s="285"/>
      <c r="AQ214" s="285"/>
      <c r="AR214" s="285"/>
      <c r="AS214" s="285"/>
      <c r="AT214" s="285"/>
      <c r="AU214" s="285"/>
      <c r="AV214" s="285"/>
      <c r="AW214" s="285"/>
      <c r="AX214" s="285"/>
      <c r="AY214" s="285"/>
      <c r="AZ214" s="285"/>
      <c r="BA214" s="285"/>
      <c r="BB214" s="285"/>
      <c r="BC214" s="285"/>
      <c r="BD214" s="285"/>
      <c r="BE214" s="285"/>
      <c r="BF214" s="285"/>
      <c r="BG214" s="285"/>
      <c r="BH214" s="285"/>
      <c r="BI214" s="285"/>
      <c r="BJ214" s="285"/>
      <c r="BK214" s="285"/>
      <c r="BL214" s="285"/>
      <c r="BM214" s="285"/>
      <c r="BN214" s="285"/>
      <c r="BO214" s="285"/>
      <c r="BP214" s="285"/>
      <c r="BQ214" s="408" t="str">
        <f t="shared" si="26"/>
        <v/>
      </c>
      <c r="BR214" s="331"/>
      <c r="BS214" s="324"/>
      <c r="BT214" s="324"/>
    </row>
    <row r="215" spans="35:72" ht="13.5" customHeight="1" x14ac:dyDescent="0.5">
      <c r="AI215" s="326"/>
      <c r="AJ215" s="280"/>
      <c r="AK215" s="410">
        <v>13</v>
      </c>
      <c r="AL215" s="285"/>
      <c r="AM215" s="285"/>
      <c r="AN215" s="285"/>
      <c r="AO215" s="285"/>
      <c r="AP215" s="285"/>
      <c r="AQ215" s="285"/>
      <c r="AR215" s="285"/>
      <c r="AS215" s="285"/>
      <c r="AT215" s="285"/>
      <c r="AU215" s="285"/>
      <c r="AV215" s="285"/>
      <c r="AW215" s="285"/>
      <c r="AX215" s="285"/>
      <c r="AY215" s="285"/>
      <c r="AZ215" s="285"/>
      <c r="BA215" s="285"/>
      <c r="BB215" s="285"/>
      <c r="BC215" s="285"/>
      <c r="BD215" s="285"/>
      <c r="BE215" s="285"/>
      <c r="BF215" s="285"/>
      <c r="BG215" s="285"/>
      <c r="BH215" s="285"/>
      <c r="BI215" s="285"/>
      <c r="BJ215" s="285"/>
      <c r="BK215" s="285"/>
      <c r="BL215" s="285"/>
      <c r="BM215" s="285"/>
      <c r="BN215" s="285"/>
      <c r="BO215" s="285"/>
      <c r="BP215" s="285"/>
      <c r="BQ215" s="408" t="str">
        <f t="shared" si="26"/>
        <v/>
      </c>
      <c r="BR215" s="331"/>
      <c r="BS215" s="324"/>
      <c r="BT215" s="324"/>
    </row>
    <row r="216" spans="35:72" ht="13.5" customHeight="1" x14ac:dyDescent="0.5">
      <c r="AI216" s="326"/>
      <c r="AJ216" s="280"/>
      <c r="AK216" s="410">
        <v>14</v>
      </c>
      <c r="AL216" s="285"/>
      <c r="AM216" s="285"/>
      <c r="AN216" s="285"/>
      <c r="AO216" s="285"/>
      <c r="AP216" s="285"/>
      <c r="AQ216" s="285"/>
      <c r="AR216" s="285"/>
      <c r="AS216" s="285"/>
      <c r="AT216" s="285"/>
      <c r="AU216" s="285"/>
      <c r="AV216" s="285"/>
      <c r="AW216" s="285"/>
      <c r="AX216" s="285"/>
      <c r="AY216" s="285"/>
      <c r="AZ216" s="285"/>
      <c r="BA216" s="285"/>
      <c r="BB216" s="285"/>
      <c r="BC216" s="285"/>
      <c r="BD216" s="285"/>
      <c r="BE216" s="285"/>
      <c r="BF216" s="285"/>
      <c r="BG216" s="285"/>
      <c r="BH216" s="285"/>
      <c r="BI216" s="285"/>
      <c r="BJ216" s="285"/>
      <c r="BK216" s="285"/>
      <c r="BL216" s="285"/>
      <c r="BM216" s="285"/>
      <c r="BN216" s="285"/>
      <c r="BO216" s="285"/>
      <c r="BP216" s="285"/>
      <c r="BQ216" s="408" t="str">
        <f t="shared" si="26"/>
        <v/>
      </c>
      <c r="BR216" s="331"/>
      <c r="BS216" s="324"/>
      <c r="BT216" s="324"/>
    </row>
    <row r="217" spans="35:72" ht="13.5" customHeight="1" x14ac:dyDescent="0.5">
      <c r="AI217" s="326"/>
      <c r="AJ217" s="280"/>
      <c r="AK217" s="410">
        <v>15</v>
      </c>
      <c r="AL217" s="285"/>
      <c r="AM217" s="285"/>
      <c r="AN217" s="285"/>
      <c r="AO217" s="285"/>
      <c r="AP217" s="285"/>
      <c r="AQ217" s="285"/>
      <c r="AR217" s="285"/>
      <c r="AS217" s="285"/>
      <c r="AT217" s="285"/>
      <c r="AU217" s="285"/>
      <c r="AV217" s="285"/>
      <c r="AW217" s="285"/>
      <c r="AX217" s="285"/>
      <c r="AY217" s="285"/>
      <c r="AZ217" s="285"/>
      <c r="BA217" s="285"/>
      <c r="BB217" s="285"/>
      <c r="BC217" s="285"/>
      <c r="BD217" s="285"/>
      <c r="BE217" s="285"/>
      <c r="BF217" s="285"/>
      <c r="BG217" s="285"/>
      <c r="BH217" s="285"/>
      <c r="BI217" s="285"/>
      <c r="BJ217" s="285"/>
      <c r="BK217" s="285"/>
      <c r="BL217" s="285"/>
      <c r="BM217" s="285"/>
      <c r="BN217" s="285"/>
      <c r="BO217" s="285"/>
      <c r="BP217" s="285"/>
      <c r="BQ217" s="408" t="str">
        <f t="shared" si="26"/>
        <v/>
      </c>
      <c r="BR217" s="331"/>
      <c r="BS217" s="324"/>
      <c r="BT217" s="324"/>
    </row>
    <row r="218" spans="35:72" ht="13.5" customHeight="1" x14ac:dyDescent="0.5">
      <c r="AI218" s="326"/>
      <c r="AJ218" s="280"/>
      <c r="AK218" s="410">
        <v>16</v>
      </c>
      <c r="AL218" s="285"/>
      <c r="AM218" s="285"/>
      <c r="AN218" s="285"/>
      <c r="AO218" s="285"/>
      <c r="AP218" s="285"/>
      <c r="AQ218" s="285"/>
      <c r="AR218" s="285"/>
      <c r="AS218" s="285"/>
      <c r="AT218" s="285"/>
      <c r="AU218" s="285"/>
      <c r="AV218" s="285"/>
      <c r="AW218" s="285"/>
      <c r="AX218" s="285"/>
      <c r="AY218" s="285"/>
      <c r="AZ218" s="285"/>
      <c r="BA218" s="285"/>
      <c r="BB218" s="285"/>
      <c r="BC218" s="285"/>
      <c r="BD218" s="285"/>
      <c r="BE218" s="285"/>
      <c r="BF218" s="285"/>
      <c r="BG218" s="285"/>
      <c r="BH218" s="285"/>
      <c r="BI218" s="285"/>
      <c r="BJ218" s="285"/>
      <c r="BK218" s="285"/>
      <c r="BL218" s="285"/>
      <c r="BM218" s="285"/>
      <c r="BN218" s="285"/>
      <c r="BO218" s="285"/>
      <c r="BP218" s="285"/>
      <c r="BQ218" s="408" t="str">
        <f t="shared" si="26"/>
        <v/>
      </c>
      <c r="BR218" s="331"/>
      <c r="BS218" s="324"/>
      <c r="BT218" s="324"/>
    </row>
    <row r="219" spans="35:72" ht="13.5" customHeight="1" x14ac:dyDescent="0.5">
      <c r="AI219" s="326"/>
      <c r="AJ219" s="280"/>
      <c r="AK219" s="410">
        <v>17</v>
      </c>
      <c r="AL219" s="285"/>
      <c r="AM219" s="285"/>
      <c r="AN219" s="285"/>
      <c r="AO219" s="285"/>
      <c r="AP219" s="285"/>
      <c r="AQ219" s="285"/>
      <c r="AR219" s="285"/>
      <c r="AS219" s="285"/>
      <c r="AT219" s="285"/>
      <c r="AU219" s="285"/>
      <c r="AV219" s="285"/>
      <c r="AW219" s="285"/>
      <c r="AX219" s="285"/>
      <c r="AY219" s="285"/>
      <c r="AZ219" s="285"/>
      <c r="BA219" s="285"/>
      <c r="BB219" s="285"/>
      <c r="BC219" s="285"/>
      <c r="BD219" s="285"/>
      <c r="BE219" s="285"/>
      <c r="BF219" s="285"/>
      <c r="BG219" s="285"/>
      <c r="BH219" s="285"/>
      <c r="BI219" s="285"/>
      <c r="BJ219" s="285"/>
      <c r="BK219" s="285"/>
      <c r="BL219" s="285"/>
      <c r="BM219" s="285"/>
      <c r="BN219" s="285"/>
      <c r="BO219" s="285"/>
      <c r="BP219" s="285"/>
      <c r="BQ219" s="408" t="str">
        <f t="shared" si="26"/>
        <v/>
      </c>
      <c r="BR219" s="331"/>
      <c r="BS219" s="324"/>
      <c r="BT219" s="324"/>
    </row>
    <row r="220" spans="35:72" ht="13.5" customHeight="1" x14ac:dyDescent="0.5">
      <c r="AI220" s="326"/>
      <c r="AJ220" s="280"/>
      <c r="AK220" s="410">
        <v>18</v>
      </c>
      <c r="AL220" s="285"/>
      <c r="AM220" s="285"/>
      <c r="AN220" s="285"/>
      <c r="AO220" s="285"/>
      <c r="AP220" s="285"/>
      <c r="AQ220" s="285"/>
      <c r="AR220" s="285"/>
      <c r="AS220" s="285"/>
      <c r="AT220" s="285"/>
      <c r="AU220" s="285"/>
      <c r="AV220" s="285"/>
      <c r="AW220" s="285"/>
      <c r="AX220" s="285"/>
      <c r="AY220" s="285"/>
      <c r="AZ220" s="285"/>
      <c r="BA220" s="285"/>
      <c r="BB220" s="285"/>
      <c r="BC220" s="285"/>
      <c r="BD220" s="285"/>
      <c r="BE220" s="285"/>
      <c r="BF220" s="285"/>
      <c r="BG220" s="285"/>
      <c r="BH220" s="285"/>
      <c r="BI220" s="285"/>
      <c r="BJ220" s="285"/>
      <c r="BK220" s="285"/>
      <c r="BL220" s="285"/>
      <c r="BM220" s="285"/>
      <c r="BN220" s="285"/>
      <c r="BO220" s="285"/>
      <c r="BP220" s="285"/>
      <c r="BQ220" s="408" t="str">
        <f t="shared" si="26"/>
        <v/>
      </c>
      <c r="BR220" s="331"/>
      <c r="BS220" s="324"/>
      <c r="BT220" s="324"/>
    </row>
    <row r="221" spans="35:72" ht="13.5" customHeight="1" x14ac:dyDescent="0.5">
      <c r="AI221" s="326"/>
      <c r="AJ221" s="280"/>
      <c r="AK221" s="410">
        <v>19</v>
      </c>
      <c r="AL221" s="285"/>
      <c r="AM221" s="285"/>
      <c r="AN221" s="285"/>
      <c r="AO221" s="285"/>
      <c r="AP221" s="285"/>
      <c r="AQ221" s="285"/>
      <c r="AR221" s="285"/>
      <c r="AS221" s="285"/>
      <c r="AT221" s="285"/>
      <c r="AU221" s="285"/>
      <c r="AV221" s="285"/>
      <c r="AW221" s="285"/>
      <c r="AX221" s="285"/>
      <c r="AY221" s="285"/>
      <c r="AZ221" s="285"/>
      <c r="BA221" s="285"/>
      <c r="BB221" s="285"/>
      <c r="BC221" s="285"/>
      <c r="BD221" s="285"/>
      <c r="BE221" s="285"/>
      <c r="BF221" s="285"/>
      <c r="BG221" s="285"/>
      <c r="BH221" s="285"/>
      <c r="BI221" s="285"/>
      <c r="BJ221" s="285"/>
      <c r="BK221" s="285"/>
      <c r="BL221" s="285"/>
      <c r="BM221" s="285"/>
      <c r="BN221" s="285"/>
      <c r="BO221" s="285"/>
      <c r="BP221" s="285"/>
      <c r="BQ221" s="408" t="str">
        <f t="shared" si="26"/>
        <v/>
      </c>
      <c r="BR221" s="331"/>
      <c r="BS221" s="324"/>
      <c r="BT221" s="324"/>
    </row>
    <row r="222" spans="35:72" ht="13.5" customHeight="1" x14ac:dyDescent="0.5">
      <c r="AI222" s="326"/>
      <c r="AJ222" s="280"/>
      <c r="AK222" s="410">
        <v>20</v>
      </c>
      <c r="AL222" s="285"/>
      <c r="AM222" s="285"/>
      <c r="AN222" s="285"/>
      <c r="AO222" s="285"/>
      <c r="AP222" s="285"/>
      <c r="AQ222" s="285"/>
      <c r="AR222" s="285"/>
      <c r="AS222" s="285"/>
      <c r="AT222" s="285"/>
      <c r="AU222" s="285"/>
      <c r="AV222" s="285"/>
      <c r="AW222" s="285"/>
      <c r="AX222" s="285"/>
      <c r="AY222" s="285"/>
      <c r="AZ222" s="285"/>
      <c r="BA222" s="285"/>
      <c r="BB222" s="285"/>
      <c r="BC222" s="285"/>
      <c r="BD222" s="285"/>
      <c r="BE222" s="285"/>
      <c r="BF222" s="285"/>
      <c r="BG222" s="285"/>
      <c r="BH222" s="285"/>
      <c r="BI222" s="285"/>
      <c r="BJ222" s="285"/>
      <c r="BK222" s="285"/>
      <c r="BL222" s="285"/>
      <c r="BM222" s="285"/>
      <c r="BN222" s="285"/>
      <c r="BO222" s="285"/>
      <c r="BP222" s="285"/>
      <c r="BQ222" s="408" t="str">
        <f t="shared" si="26"/>
        <v/>
      </c>
      <c r="BR222" s="331"/>
      <c r="BS222" s="324"/>
      <c r="BT222" s="324"/>
    </row>
    <row r="223" spans="35:72" ht="13.5" customHeight="1" x14ac:dyDescent="0.5">
      <c r="AI223" s="326"/>
      <c r="AJ223" s="280"/>
      <c r="AK223" s="410">
        <v>21</v>
      </c>
      <c r="AL223" s="285"/>
      <c r="AM223" s="285"/>
      <c r="AN223" s="285"/>
      <c r="AO223" s="285"/>
      <c r="AP223" s="285"/>
      <c r="AQ223" s="285"/>
      <c r="AR223" s="285"/>
      <c r="AS223" s="285"/>
      <c r="AT223" s="285"/>
      <c r="AU223" s="285"/>
      <c r="AV223" s="285"/>
      <c r="AW223" s="285"/>
      <c r="AX223" s="285"/>
      <c r="AY223" s="285"/>
      <c r="AZ223" s="285"/>
      <c r="BA223" s="285"/>
      <c r="BB223" s="285"/>
      <c r="BC223" s="285"/>
      <c r="BD223" s="285"/>
      <c r="BE223" s="285"/>
      <c r="BF223" s="285"/>
      <c r="BG223" s="285"/>
      <c r="BH223" s="285"/>
      <c r="BI223" s="285"/>
      <c r="BJ223" s="285"/>
      <c r="BK223" s="285"/>
      <c r="BL223" s="285"/>
      <c r="BM223" s="285"/>
      <c r="BN223" s="285"/>
      <c r="BO223" s="285"/>
      <c r="BP223" s="285"/>
      <c r="BQ223" s="408" t="str">
        <f t="shared" si="26"/>
        <v/>
      </c>
      <c r="BR223" s="331"/>
      <c r="BS223" s="324"/>
      <c r="BT223" s="324"/>
    </row>
    <row r="224" spans="35:72" ht="13.5" customHeight="1" x14ac:dyDescent="0.5">
      <c r="AI224" s="326"/>
      <c r="AJ224" s="280"/>
      <c r="AK224" s="410">
        <v>22</v>
      </c>
      <c r="AL224" s="285"/>
      <c r="AM224" s="285"/>
      <c r="AN224" s="285"/>
      <c r="AO224" s="285"/>
      <c r="AP224" s="285"/>
      <c r="AQ224" s="285"/>
      <c r="AR224" s="285"/>
      <c r="AS224" s="285"/>
      <c r="AT224" s="285"/>
      <c r="AU224" s="285"/>
      <c r="AV224" s="285"/>
      <c r="AW224" s="285"/>
      <c r="AX224" s="285"/>
      <c r="AY224" s="285"/>
      <c r="AZ224" s="285"/>
      <c r="BA224" s="285"/>
      <c r="BB224" s="285"/>
      <c r="BC224" s="285"/>
      <c r="BD224" s="285"/>
      <c r="BE224" s="285"/>
      <c r="BF224" s="285"/>
      <c r="BG224" s="285"/>
      <c r="BH224" s="285"/>
      <c r="BI224" s="285"/>
      <c r="BJ224" s="285"/>
      <c r="BK224" s="285"/>
      <c r="BL224" s="285"/>
      <c r="BM224" s="285"/>
      <c r="BN224" s="285"/>
      <c r="BO224" s="285"/>
      <c r="BP224" s="285"/>
      <c r="BQ224" s="408" t="str">
        <f t="shared" si="26"/>
        <v/>
      </c>
      <c r="BR224" s="331"/>
      <c r="BS224" s="324"/>
      <c r="BT224" s="324"/>
    </row>
    <row r="225" spans="35:72" ht="13.5" customHeight="1" x14ac:dyDescent="0.5">
      <c r="AI225" s="326"/>
      <c r="AJ225" s="280"/>
      <c r="AK225" s="410">
        <v>23</v>
      </c>
      <c r="AL225" s="285"/>
      <c r="AM225" s="285"/>
      <c r="AN225" s="285"/>
      <c r="AO225" s="285"/>
      <c r="AP225" s="285"/>
      <c r="AQ225" s="285"/>
      <c r="AR225" s="285"/>
      <c r="AS225" s="285"/>
      <c r="AT225" s="285"/>
      <c r="AU225" s="285"/>
      <c r="AV225" s="285"/>
      <c r="AW225" s="285"/>
      <c r="AX225" s="285"/>
      <c r="AY225" s="285"/>
      <c r="AZ225" s="285"/>
      <c r="BA225" s="285"/>
      <c r="BB225" s="285"/>
      <c r="BC225" s="285"/>
      <c r="BD225" s="285"/>
      <c r="BE225" s="285"/>
      <c r="BF225" s="285"/>
      <c r="BG225" s="285"/>
      <c r="BH225" s="285"/>
      <c r="BI225" s="285"/>
      <c r="BJ225" s="285"/>
      <c r="BK225" s="285"/>
      <c r="BL225" s="285"/>
      <c r="BM225" s="285"/>
      <c r="BN225" s="285"/>
      <c r="BO225" s="285"/>
      <c r="BP225" s="285"/>
      <c r="BQ225" s="408" t="str">
        <f t="shared" si="26"/>
        <v/>
      </c>
      <c r="BR225" s="331"/>
      <c r="BS225" s="324"/>
      <c r="BT225" s="324"/>
    </row>
    <row r="226" spans="35:72" ht="13.5" customHeight="1" x14ac:dyDescent="0.5">
      <c r="AI226" s="326"/>
      <c r="AJ226" s="280"/>
      <c r="AK226" s="411">
        <v>24</v>
      </c>
      <c r="AL226" s="294"/>
      <c r="AM226" s="294"/>
      <c r="AN226" s="294"/>
      <c r="AO226" s="294"/>
      <c r="AP226" s="294"/>
      <c r="AQ226" s="294"/>
      <c r="AR226" s="294"/>
      <c r="AS226" s="294"/>
      <c r="AT226" s="294"/>
      <c r="AU226" s="294"/>
      <c r="AV226" s="294"/>
      <c r="AW226" s="294"/>
      <c r="AX226" s="294"/>
      <c r="AY226" s="294"/>
      <c r="AZ226" s="294"/>
      <c r="BA226" s="294"/>
      <c r="BB226" s="294"/>
      <c r="BC226" s="294"/>
      <c r="BD226" s="294"/>
      <c r="BE226" s="294"/>
      <c r="BF226" s="294"/>
      <c r="BG226" s="294"/>
      <c r="BH226" s="294"/>
      <c r="BI226" s="294"/>
      <c r="BJ226" s="294"/>
      <c r="BK226" s="294"/>
      <c r="BL226" s="294"/>
      <c r="BM226" s="294"/>
      <c r="BN226" s="294"/>
      <c r="BO226" s="294"/>
      <c r="BP226" s="294"/>
      <c r="BQ226" s="409" t="str">
        <f t="shared" si="26"/>
        <v/>
      </c>
      <c r="BR226" s="331"/>
      <c r="BS226" s="324"/>
      <c r="BT226" s="324"/>
    </row>
    <row r="227" spans="35:72" ht="13.5" customHeight="1" x14ac:dyDescent="0.5">
      <c r="AI227" s="326"/>
      <c r="AJ227" s="280"/>
      <c r="AK227" s="274"/>
      <c r="AL227" s="267"/>
      <c r="AM227" s="267"/>
      <c r="AN227" s="267"/>
      <c r="AO227" s="267"/>
      <c r="AP227" s="267"/>
      <c r="AQ227" s="267"/>
      <c r="AR227" s="267"/>
      <c r="AS227" s="267"/>
      <c r="AT227" s="267"/>
      <c r="AU227" s="267"/>
      <c r="AV227" s="267"/>
      <c r="AW227" s="267"/>
      <c r="AX227" s="267"/>
      <c r="AY227" s="267"/>
      <c r="AZ227" s="267"/>
      <c r="BA227" s="267"/>
      <c r="BB227" s="267"/>
      <c r="BC227" s="267"/>
      <c r="BD227" s="267"/>
      <c r="BE227" s="267"/>
      <c r="BF227" s="267"/>
      <c r="BG227" s="267"/>
      <c r="BH227" s="267"/>
      <c r="BI227" s="267"/>
      <c r="BJ227" s="267"/>
      <c r="BK227" s="267"/>
      <c r="BL227" s="267"/>
      <c r="BM227" s="267"/>
      <c r="BN227" s="267"/>
      <c r="BO227" s="267"/>
      <c r="BP227" s="267"/>
      <c r="BQ227" s="267"/>
      <c r="BR227" s="331"/>
      <c r="BS227" s="324"/>
      <c r="BT227" s="324"/>
    </row>
    <row r="228" spans="35:72" ht="13.5" customHeight="1" x14ac:dyDescent="0.5">
      <c r="AI228" s="326"/>
      <c r="AJ228" s="296"/>
      <c r="AK228" s="394"/>
      <c r="AL228" s="297"/>
      <c r="AM228" s="297"/>
      <c r="AN228" s="297"/>
      <c r="AO228" s="297"/>
      <c r="AP228" s="297"/>
      <c r="AQ228" s="297"/>
      <c r="AR228" s="297"/>
      <c r="AS228" s="297"/>
      <c r="AT228" s="297"/>
      <c r="AU228" s="297"/>
      <c r="AV228" s="297"/>
      <c r="AW228" s="297"/>
      <c r="AX228" s="297"/>
      <c r="AY228" s="297"/>
      <c r="AZ228" s="297"/>
      <c r="BA228" s="297"/>
      <c r="BB228" s="297"/>
      <c r="BC228" s="297"/>
      <c r="BD228" s="297"/>
      <c r="BE228" s="297"/>
      <c r="BF228" s="297"/>
      <c r="BG228" s="297"/>
      <c r="BH228" s="297"/>
      <c r="BI228" s="297"/>
      <c r="BJ228" s="297"/>
      <c r="BK228" s="297"/>
      <c r="BL228" s="297"/>
      <c r="BM228" s="297"/>
      <c r="BN228" s="297"/>
      <c r="BO228" s="297"/>
      <c r="BP228" s="297"/>
      <c r="BQ228" s="297"/>
      <c r="BR228" s="298"/>
      <c r="BS228" s="324"/>
      <c r="BT228" s="324"/>
    </row>
    <row r="229" spans="35:72" ht="13.5" customHeight="1" x14ac:dyDescent="0.5">
      <c r="AI229" s="326"/>
      <c r="AJ229" s="321"/>
      <c r="AK229" s="316"/>
      <c r="AL229" s="317"/>
      <c r="AM229" s="317"/>
      <c r="AN229" s="317"/>
      <c r="AO229" s="317"/>
      <c r="AP229" s="317"/>
      <c r="AQ229" s="317"/>
      <c r="AR229" s="317"/>
      <c r="AS229" s="317"/>
      <c r="AT229" s="317"/>
      <c r="AU229" s="317"/>
      <c r="AV229" s="317"/>
      <c r="AW229" s="317"/>
      <c r="AX229" s="317"/>
      <c r="AY229" s="317"/>
      <c r="AZ229" s="317"/>
      <c r="BA229" s="317"/>
      <c r="BB229" s="317"/>
      <c r="BC229" s="317"/>
      <c r="BD229" s="317"/>
      <c r="BE229" s="317"/>
      <c r="BF229" s="317"/>
      <c r="BG229" s="317"/>
      <c r="BH229" s="317"/>
      <c r="BI229" s="317"/>
      <c r="BJ229" s="317"/>
      <c r="BK229" s="317"/>
      <c r="BL229" s="317"/>
      <c r="BM229" s="317"/>
      <c r="BN229" s="317"/>
      <c r="BO229" s="317"/>
      <c r="BP229" s="317"/>
      <c r="BQ229" s="317"/>
      <c r="BR229" s="331"/>
      <c r="BS229" s="324"/>
      <c r="BT229" s="324"/>
    </row>
    <row r="230" spans="35:72" ht="13.5" customHeight="1" x14ac:dyDescent="0.5">
      <c r="AI230" s="326"/>
      <c r="AJ230" s="280" t="s">
        <v>402</v>
      </c>
      <c r="AK230" s="274"/>
      <c r="AL230" s="267"/>
      <c r="AM230" s="267"/>
      <c r="AN230" s="267"/>
      <c r="AO230" s="267"/>
      <c r="AP230" s="267"/>
      <c r="AQ230" s="267"/>
      <c r="AR230" s="267"/>
      <c r="AS230" s="267"/>
      <c r="AT230" s="267"/>
      <c r="AU230" s="267"/>
      <c r="AV230" s="267"/>
      <c r="AW230" s="267"/>
      <c r="AX230" s="267"/>
      <c r="AY230" s="267"/>
      <c r="AZ230" s="267"/>
      <c r="BA230" s="267"/>
      <c r="BB230" s="267"/>
      <c r="BC230" s="267"/>
      <c r="BD230" s="267"/>
      <c r="BE230" s="267"/>
      <c r="BF230" s="267"/>
      <c r="BG230" s="267"/>
      <c r="BH230" s="267"/>
      <c r="BI230" s="267"/>
      <c r="BJ230" s="267"/>
      <c r="BK230" s="267"/>
      <c r="BL230" s="267"/>
      <c r="BM230" s="267"/>
      <c r="BN230" s="267"/>
      <c r="BO230" s="267"/>
      <c r="BP230" s="267"/>
      <c r="BQ230" s="267"/>
      <c r="BR230" s="331"/>
      <c r="BS230" s="324"/>
      <c r="BT230" s="324"/>
    </row>
    <row r="231" spans="35:72" ht="13.5" customHeight="1" x14ac:dyDescent="0.45">
      <c r="AI231" s="326"/>
      <c r="AJ231" s="322"/>
      <c r="AK231" s="300"/>
      <c r="AL231" s="257"/>
      <c r="AM231" s="257"/>
      <c r="AN231" s="257"/>
      <c r="AO231" s="257"/>
      <c r="AP231" s="257"/>
      <c r="AQ231" s="257"/>
      <c r="AR231" s="257"/>
      <c r="AS231" s="257"/>
      <c r="AT231" s="257"/>
      <c r="AU231" s="257"/>
      <c r="AV231" s="257"/>
      <c r="AW231" s="257"/>
      <c r="AX231" s="257"/>
      <c r="AY231" s="257"/>
      <c r="AZ231" s="257"/>
      <c r="BA231" s="257"/>
      <c r="BB231" s="257"/>
      <c r="BC231" s="257"/>
      <c r="BD231" s="257"/>
      <c r="BE231" s="257"/>
      <c r="BF231" s="257"/>
      <c r="BG231" s="257"/>
      <c r="BH231" s="257"/>
      <c r="BI231" s="257"/>
      <c r="BJ231" s="257"/>
      <c r="BK231" s="257"/>
      <c r="BL231" s="257"/>
      <c r="BM231" s="257"/>
      <c r="BN231" s="257"/>
      <c r="BO231" s="257"/>
      <c r="BP231" s="257"/>
      <c r="BQ231" s="257"/>
      <c r="BR231" s="331"/>
      <c r="BS231" s="324"/>
      <c r="BT231" s="324"/>
    </row>
    <row r="232" spans="35:72" ht="13.5" customHeight="1" x14ac:dyDescent="0.5">
      <c r="AI232" s="326"/>
      <c r="AJ232" s="322"/>
      <c r="AK232" s="399" t="s">
        <v>321</v>
      </c>
      <c r="AL232" s="399">
        <v>1</v>
      </c>
      <c r="AM232" s="399">
        <v>2</v>
      </c>
      <c r="AN232" s="399">
        <v>3</v>
      </c>
      <c r="AO232" s="399">
        <v>4</v>
      </c>
      <c r="AP232" s="399">
        <v>5</v>
      </c>
      <c r="AQ232" s="399">
        <v>6</v>
      </c>
      <c r="AR232" s="399">
        <v>7</v>
      </c>
      <c r="AS232" s="399">
        <v>8</v>
      </c>
      <c r="AT232" s="399">
        <v>9</v>
      </c>
      <c r="AU232" s="399">
        <v>10</v>
      </c>
      <c r="AV232" s="399">
        <v>11</v>
      </c>
      <c r="AW232" s="399">
        <v>12</v>
      </c>
      <c r="AX232" s="399">
        <v>13</v>
      </c>
      <c r="AY232" s="399">
        <v>14</v>
      </c>
      <c r="AZ232" s="399">
        <v>15</v>
      </c>
      <c r="BA232" s="399">
        <v>16</v>
      </c>
      <c r="BB232" s="399">
        <v>17</v>
      </c>
      <c r="BC232" s="399">
        <v>18</v>
      </c>
      <c r="BD232" s="399">
        <v>19</v>
      </c>
      <c r="BE232" s="399">
        <v>20</v>
      </c>
      <c r="BF232" s="399">
        <v>21</v>
      </c>
      <c r="BG232" s="399">
        <v>22</v>
      </c>
      <c r="BH232" s="399">
        <v>23</v>
      </c>
      <c r="BI232" s="399">
        <v>24</v>
      </c>
      <c r="BJ232" s="399">
        <v>25</v>
      </c>
      <c r="BK232" s="399">
        <v>26</v>
      </c>
      <c r="BL232" s="399">
        <v>27</v>
      </c>
      <c r="BM232" s="399">
        <v>28</v>
      </c>
      <c r="BN232" s="399">
        <v>29</v>
      </c>
      <c r="BO232" s="399">
        <v>30</v>
      </c>
      <c r="BP232" s="399">
        <v>31</v>
      </c>
      <c r="BQ232" s="423" t="s">
        <v>314</v>
      </c>
      <c r="BR232" s="331"/>
      <c r="BS232" s="324"/>
      <c r="BT232" s="324"/>
    </row>
    <row r="233" spans="35:72" ht="13.5" customHeight="1" x14ac:dyDescent="0.5">
      <c r="AI233" s="326"/>
      <c r="AJ233" s="322"/>
      <c r="AK233" s="399"/>
      <c r="AL233" s="399"/>
      <c r="AM233" s="399"/>
      <c r="AN233" s="399"/>
      <c r="AO233" s="399"/>
      <c r="AP233" s="399"/>
      <c r="AQ233" s="399"/>
      <c r="AR233" s="399"/>
      <c r="AS233" s="399"/>
      <c r="AT233" s="399"/>
      <c r="AU233" s="399"/>
      <c r="AV233" s="399"/>
      <c r="AW233" s="399"/>
      <c r="AX233" s="399"/>
      <c r="AY233" s="399"/>
      <c r="AZ233" s="399"/>
      <c r="BA233" s="399"/>
      <c r="BB233" s="399"/>
      <c r="BC233" s="399"/>
      <c r="BD233" s="399"/>
      <c r="BE233" s="399"/>
      <c r="BF233" s="399"/>
      <c r="BG233" s="399"/>
      <c r="BH233" s="399"/>
      <c r="BI233" s="399"/>
      <c r="BJ233" s="399"/>
      <c r="BK233" s="399"/>
      <c r="BL233" s="399"/>
      <c r="BM233" s="399"/>
      <c r="BN233" s="399"/>
      <c r="BO233" s="399"/>
      <c r="BP233" s="399"/>
      <c r="BQ233" s="423" t="s">
        <v>323</v>
      </c>
      <c r="BR233" s="331"/>
      <c r="BS233" s="324"/>
      <c r="BT233" s="324"/>
    </row>
    <row r="234" spans="35:72" ht="13.5" customHeight="1" x14ac:dyDescent="0.5">
      <c r="AI234" s="326"/>
      <c r="AJ234" s="322"/>
      <c r="AK234" s="410">
        <v>1</v>
      </c>
      <c r="AL234" s="285"/>
      <c r="AM234" s="285"/>
      <c r="AN234" s="285"/>
      <c r="AO234" s="285"/>
      <c r="AP234" s="285"/>
      <c r="AQ234" s="285"/>
      <c r="AR234" s="285"/>
      <c r="AS234" s="285"/>
      <c r="AT234" s="285"/>
      <c r="AU234" s="285"/>
      <c r="AV234" s="285"/>
      <c r="AW234" s="285"/>
      <c r="AX234" s="285"/>
      <c r="AY234" s="285"/>
      <c r="AZ234" s="285"/>
      <c r="BA234" s="285"/>
      <c r="BB234" s="285"/>
      <c r="BC234" s="285"/>
      <c r="BD234" s="285"/>
      <c r="BE234" s="285"/>
      <c r="BF234" s="285"/>
      <c r="BG234" s="285"/>
      <c r="BH234" s="285"/>
      <c r="BI234" s="285"/>
      <c r="BJ234" s="285"/>
      <c r="BK234" s="285"/>
      <c r="BL234" s="285"/>
      <c r="BM234" s="285"/>
      <c r="BN234" s="285"/>
      <c r="BO234" s="285"/>
      <c r="BP234" s="285"/>
      <c r="BQ234" s="407" t="str">
        <f t="shared" ref="BQ234:BQ257" si="27">IFERROR(AVERAGE(AL234:BP234),"")</f>
        <v/>
      </c>
      <c r="BR234" s="331"/>
      <c r="BS234" s="324"/>
      <c r="BT234" s="324"/>
    </row>
    <row r="235" spans="35:72" ht="13.5" customHeight="1" x14ac:dyDescent="0.5">
      <c r="AI235" s="326"/>
      <c r="AJ235" s="322"/>
      <c r="AK235" s="410">
        <v>2</v>
      </c>
      <c r="AL235" s="285"/>
      <c r="AM235" s="285"/>
      <c r="AN235" s="285"/>
      <c r="AO235" s="285"/>
      <c r="AP235" s="285"/>
      <c r="AQ235" s="285"/>
      <c r="AR235" s="285"/>
      <c r="AS235" s="285"/>
      <c r="AT235" s="285"/>
      <c r="AU235" s="285"/>
      <c r="AV235" s="285"/>
      <c r="AW235" s="285"/>
      <c r="AX235" s="285"/>
      <c r="AY235" s="285"/>
      <c r="AZ235" s="285"/>
      <c r="BA235" s="285"/>
      <c r="BB235" s="285"/>
      <c r="BC235" s="285"/>
      <c r="BD235" s="285"/>
      <c r="BE235" s="285"/>
      <c r="BF235" s="285"/>
      <c r="BG235" s="285"/>
      <c r="BH235" s="285"/>
      <c r="BI235" s="285"/>
      <c r="BJ235" s="285"/>
      <c r="BK235" s="285"/>
      <c r="BL235" s="285"/>
      <c r="BM235" s="285"/>
      <c r="BN235" s="285"/>
      <c r="BO235" s="285"/>
      <c r="BP235" s="285"/>
      <c r="BQ235" s="408" t="str">
        <f t="shared" si="27"/>
        <v/>
      </c>
      <c r="BR235" s="331"/>
      <c r="BS235" s="324"/>
      <c r="BT235" s="324"/>
    </row>
    <row r="236" spans="35:72" ht="13.5" customHeight="1" x14ac:dyDescent="0.5">
      <c r="AI236" s="326"/>
      <c r="AJ236" s="322"/>
      <c r="AK236" s="410">
        <v>3</v>
      </c>
      <c r="AL236" s="285"/>
      <c r="AM236" s="285"/>
      <c r="AN236" s="285"/>
      <c r="AO236" s="285"/>
      <c r="AP236" s="285"/>
      <c r="AQ236" s="285"/>
      <c r="AR236" s="285"/>
      <c r="AS236" s="285"/>
      <c r="AT236" s="285"/>
      <c r="AU236" s="285"/>
      <c r="AV236" s="285"/>
      <c r="AW236" s="285"/>
      <c r="AX236" s="285"/>
      <c r="AY236" s="285"/>
      <c r="AZ236" s="285"/>
      <c r="BA236" s="285"/>
      <c r="BB236" s="285"/>
      <c r="BC236" s="285"/>
      <c r="BD236" s="285"/>
      <c r="BE236" s="285"/>
      <c r="BF236" s="285"/>
      <c r="BG236" s="285"/>
      <c r="BH236" s="285"/>
      <c r="BI236" s="285"/>
      <c r="BJ236" s="285"/>
      <c r="BK236" s="285"/>
      <c r="BL236" s="285"/>
      <c r="BM236" s="285"/>
      <c r="BN236" s="285"/>
      <c r="BO236" s="285"/>
      <c r="BP236" s="285"/>
      <c r="BQ236" s="408" t="str">
        <f t="shared" si="27"/>
        <v/>
      </c>
      <c r="BR236" s="331"/>
      <c r="BS236" s="324"/>
      <c r="BT236" s="324"/>
    </row>
    <row r="237" spans="35:72" ht="13.5" customHeight="1" x14ac:dyDescent="0.5">
      <c r="AI237" s="326"/>
      <c r="AJ237" s="322"/>
      <c r="AK237" s="410">
        <v>4</v>
      </c>
      <c r="AL237" s="285"/>
      <c r="AM237" s="285"/>
      <c r="AN237" s="285"/>
      <c r="AO237" s="285"/>
      <c r="AP237" s="285"/>
      <c r="AQ237" s="285"/>
      <c r="AR237" s="285"/>
      <c r="AS237" s="285"/>
      <c r="AT237" s="285"/>
      <c r="AU237" s="285"/>
      <c r="AV237" s="285"/>
      <c r="AW237" s="285"/>
      <c r="AX237" s="285"/>
      <c r="AY237" s="285"/>
      <c r="AZ237" s="285"/>
      <c r="BA237" s="285"/>
      <c r="BB237" s="285"/>
      <c r="BC237" s="285"/>
      <c r="BD237" s="285"/>
      <c r="BE237" s="285"/>
      <c r="BF237" s="285"/>
      <c r="BG237" s="285"/>
      <c r="BH237" s="285"/>
      <c r="BI237" s="285"/>
      <c r="BJ237" s="285"/>
      <c r="BK237" s="285"/>
      <c r="BL237" s="285"/>
      <c r="BM237" s="285"/>
      <c r="BN237" s="285"/>
      <c r="BO237" s="285"/>
      <c r="BP237" s="285"/>
      <c r="BQ237" s="408" t="str">
        <f t="shared" si="27"/>
        <v/>
      </c>
      <c r="BR237" s="331"/>
      <c r="BS237" s="324"/>
      <c r="BT237" s="324"/>
    </row>
    <row r="238" spans="35:72" ht="15" customHeight="1" x14ac:dyDescent="0.5">
      <c r="AI238" s="326"/>
      <c r="AJ238" s="322"/>
      <c r="AK238" s="410">
        <v>5</v>
      </c>
      <c r="AL238" s="285"/>
      <c r="AM238" s="285"/>
      <c r="AN238" s="285"/>
      <c r="AO238" s="285"/>
      <c r="AP238" s="285"/>
      <c r="AQ238" s="285"/>
      <c r="AR238" s="285"/>
      <c r="AS238" s="285"/>
      <c r="AT238" s="285"/>
      <c r="AU238" s="285"/>
      <c r="AV238" s="285"/>
      <c r="AW238" s="285"/>
      <c r="AX238" s="285"/>
      <c r="AY238" s="285"/>
      <c r="AZ238" s="285"/>
      <c r="BA238" s="285"/>
      <c r="BB238" s="285"/>
      <c r="BC238" s="285"/>
      <c r="BD238" s="285"/>
      <c r="BE238" s="285"/>
      <c r="BF238" s="285"/>
      <c r="BG238" s="285"/>
      <c r="BH238" s="285"/>
      <c r="BI238" s="285"/>
      <c r="BJ238" s="285"/>
      <c r="BK238" s="285"/>
      <c r="BL238" s="285"/>
      <c r="BM238" s="285"/>
      <c r="BN238" s="285"/>
      <c r="BO238" s="285"/>
      <c r="BP238" s="285"/>
      <c r="BQ238" s="408" t="str">
        <f t="shared" si="27"/>
        <v/>
      </c>
      <c r="BR238" s="331"/>
      <c r="BS238" s="324"/>
      <c r="BT238" s="324"/>
    </row>
    <row r="239" spans="35:72" ht="13.5" customHeight="1" x14ac:dyDescent="0.5">
      <c r="AI239" s="326"/>
      <c r="AJ239" s="322"/>
      <c r="AK239" s="410">
        <v>6</v>
      </c>
      <c r="AL239" s="285"/>
      <c r="AM239" s="285"/>
      <c r="AN239" s="285"/>
      <c r="AO239" s="285"/>
      <c r="AP239" s="285"/>
      <c r="AQ239" s="285"/>
      <c r="AR239" s="285"/>
      <c r="AS239" s="285"/>
      <c r="AT239" s="285"/>
      <c r="AU239" s="285"/>
      <c r="AV239" s="285"/>
      <c r="AW239" s="285"/>
      <c r="AX239" s="285"/>
      <c r="AY239" s="285"/>
      <c r="AZ239" s="285"/>
      <c r="BA239" s="285"/>
      <c r="BB239" s="285"/>
      <c r="BC239" s="285"/>
      <c r="BD239" s="285"/>
      <c r="BE239" s="285"/>
      <c r="BF239" s="285"/>
      <c r="BG239" s="285"/>
      <c r="BH239" s="285"/>
      <c r="BI239" s="285"/>
      <c r="BJ239" s="285"/>
      <c r="BK239" s="285"/>
      <c r="BL239" s="285"/>
      <c r="BM239" s="285"/>
      <c r="BN239" s="285"/>
      <c r="BO239" s="285"/>
      <c r="BP239" s="285"/>
      <c r="BQ239" s="408" t="str">
        <f t="shared" si="27"/>
        <v/>
      </c>
      <c r="BR239" s="331"/>
      <c r="BS239" s="324"/>
      <c r="BT239" s="324"/>
    </row>
    <row r="240" spans="35:72" ht="13.5" customHeight="1" x14ac:dyDescent="0.5">
      <c r="AI240" s="326"/>
      <c r="AJ240" s="322"/>
      <c r="AK240" s="410">
        <v>7</v>
      </c>
      <c r="AL240" s="285"/>
      <c r="AM240" s="285"/>
      <c r="AN240" s="285"/>
      <c r="AO240" s="285"/>
      <c r="AP240" s="285"/>
      <c r="AQ240" s="285"/>
      <c r="AR240" s="285"/>
      <c r="AS240" s="285"/>
      <c r="AT240" s="285"/>
      <c r="AU240" s="285"/>
      <c r="AV240" s="285"/>
      <c r="AW240" s="285"/>
      <c r="AX240" s="285"/>
      <c r="AY240" s="285"/>
      <c r="AZ240" s="285"/>
      <c r="BA240" s="285"/>
      <c r="BB240" s="285"/>
      <c r="BC240" s="285"/>
      <c r="BD240" s="285"/>
      <c r="BE240" s="285"/>
      <c r="BF240" s="285"/>
      <c r="BG240" s="285"/>
      <c r="BH240" s="285"/>
      <c r="BI240" s="285"/>
      <c r="BJ240" s="285"/>
      <c r="BK240" s="285"/>
      <c r="BL240" s="285"/>
      <c r="BM240" s="285"/>
      <c r="BN240" s="285"/>
      <c r="BO240" s="285"/>
      <c r="BP240" s="285"/>
      <c r="BQ240" s="408" t="str">
        <f t="shared" si="27"/>
        <v/>
      </c>
      <c r="BR240" s="331"/>
      <c r="BS240" s="324"/>
      <c r="BT240" s="324"/>
    </row>
    <row r="241" spans="35:72" ht="13.5" customHeight="1" x14ac:dyDescent="0.5">
      <c r="AI241" s="326"/>
      <c r="AJ241" s="322"/>
      <c r="AK241" s="410">
        <v>8</v>
      </c>
      <c r="AL241" s="285"/>
      <c r="AM241" s="285"/>
      <c r="AN241" s="285"/>
      <c r="AO241" s="285"/>
      <c r="AP241" s="285"/>
      <c r="AQ241" s="285"/>
      <c r="AR241" s="285"/>
      <c r="AS241" s="285"/>
      <c r="AT241" s="285"/>
      <c r="AU241" s="285"/>
      <c r="AV241" s="285"/>
      <c r="AW241" s="285"/>
      <c r="AX241" s="285"/>
      <c r="AY241" s="285"/>
      <c r="AZ241" s="285"/>
      <c r="BA241" s="285"/>
      <c r="BB241" s="285"/>
      <c r="BC241" s="285"/>
      <c r="BD241" s="285"/>
      <c r="BE241" s="285"/>
      <c r="BF241" s="285"/>
      <c r="BG241" s="285"/>
      <c r="BH241" s="285"/>
      <c r="BI241" s="285"/>
      <c r="BJ241" s="285"/>
      <c r="BK241" s="285"/>
      <c r="BL241" s="285"/>
      <c r="BM241" s="285"/>
      <c r="BN241" s="285"/>
      <c r="BO241" s="285"/>
      <c r="BP241" s="285"/>
      <c r="BQ241" s="408" t="str">
        <f t="shared" si="27"/>
        <v/>
      </c>
      <c r="BR241" s="331"/>
      <c r="BS241" s="324"/>
      <c r="BT241" s="324"/>
    </row>
    <row r="242" spans="35:72" ht="13.5" customHeight="1" x14ac:dyDescent="0.5">
      <c r="AI242" s="326"/>
      <c r="AJ242" s="322"/>
      <c r="AK242" s="410">
        <v>9</v>
      </c>
      <c r="AL242" s="285"/>
      <c r="AM242" s="285"/>
      <c r="AN242" s="285"/>
      <c r="AO242" s="285"/>
      <c r="AP242" s="285"/>
      <c r="AQ242" s="285"/>
      <c r="AR242" s="285"/>
      <c r="AS242" s="285"/>
      <c r="AT242" s="285"/>
      <c r="AU242" s="285"/>
      <c r="AV242" s="285"/>
      <c r="AW242" s="285"/>
      <c r="AX242" s="285"/>
      <c r="AY242" s="285"/>
      <c r="AZ242" s="285"/>
      <c r="BA242" s="285"/>
      <c r="BB242" s="285"/>
      <c r="BC242" s="285"/>
      <c r="BD242" s="285"/>
      <c r="BE242" s="285"/>
      <c r="BF242" s="285"/>
      <c r="BG242" s="285"/>
      <c r="BH242" s="285"/>
      <c r="BI242" s="285"/>
      <c r="BJ242" s="285"/>
      <c r="BK242" s="285"/>
      <c r="BL242" s="285"/>
      <c r="BM242" s="285"/>
      <c r="BN242" s="285"/>
      <c r="BO242" s="285"/>
      <c r="BP242" s="285"/>
      <c r="BQ242" s="408" t="str">
        <f t="shared" si="27"/>
        <v/>
      </c>
      <c r="BR242" s="331"/>
      <c r="BS242" s="324"/>
      <c r="BT242" s="324"/>
    </row>
    <row r="243" spans="35:72" ht="13.5" customHeight="1" x14ac:dyDescent="0.5">
      <c r="AI243" s="326"/>
      <c r="AJ243" s="322"/>
      <c r="AK243" s="410">
        <v>10</v>
      </c>
      <c r="AL243" s="285"/>
      <c r="AM243" s="285"/>
      <c r="AN243" s="285"/>
      <c r="AO243" s="285"/>
      <c r="AP243" s="285"/>
      <c r="AQ243" s="285"/>
      <c r="AR243" s="285"/>
      <c r="AS243" s="285"/>
      <c r="AT243" s="285"/>
      <c r="AU243" s="285"/>
      <c r="AV243" s="285"/>
      <c r="AW243" s="285"/>
      <c r="AX243" s="285"/>
      <c r="AY243" s="285"/>
      <c r="AZ243" s="285"/>
      <c r="BA243" s="285"/>
      <c r="BB243" s="285"/>
      <c r="BC243" s="285"/>
      <c r="BD243" s="285"/>
      <c r="BE243" s="285"/>
      <c r="BF243" s="285"/>
      <c r="BG243" s="285"/>
      <c r="BH243" s="285"/>
      <c r="BI243" s="285"/>
      <c r="BJ243" s="285"/>
      <c r="BK243" s="285"/>
      <c r="BL243" s="285"/>
      <c r="BM243" s="285"/>
      <c r="BN243" s="285"/>
      <c r="BO243" s="285"/>
      <c r="BP243" s="285"/>
      <c r="BQ243" s="408" t="str">
        <f t="shared" si="27"/>
        <v/>
      </c>
      <c r="BR243" s="331"/>
      <c r="BS243" s="324"/>
      <c r="BT243" s="324"/>
    </row>
    <row r="244" spans="35:72" ht="13.5" customHeight="1" x14ac:dyDescent="0.5">
      <c r="AI244" s="326"/>
      <c r="AJ244" s="322"/>
      <c r="AK244" s="410">
        <v>11</v>
      </c>
      <c r="AL244" s="285"/>
      <c r="AM244" s="285"/>
      <c r="AN244" s="285"/>
      <c r="AO244" s="285"/>
      <c r="AP244" s="285"/>
      <c r="AQ244" s="285"/>
      <c r="AR244" s="285"/>
      <c r="AS244" s="285"/>
      <c r="AT244" s="285"/>
      <c r="AU244" s="285"/>
      <c r="AV244" s="285"/>
      <c r="AW244" s="285"/>
      <c r="AX244" s="285"/>
      <c r="AY244" s="285"/>
      <c r="AZ244" s="285"/>
      <c r="BA244" s="285"/>
      <c r="BB244" s="285"/>
      <c r="BC244" s="285"/>
      <c r="BD244" s="285"/>
      <c r="BE244" s="285"/>
      <c r="BF244" s="285"/>
      <c r="BG244" s="285"/>
      <c r="BH244" s="285"/>
      <c r="BI244" s="285"/>
      <c r="BJ244" s="285"/>
      <c r="BK244" s="285"/>
      <c r="BL244" s="285"/>
      <c r="BM244" s="285"/>
      <c r="BN244" s="285"/>
      <c r="BO244" s="285"/>
      <c r="BP244" s="285"/>
      <c r="BQ244" s="408" t="str">
        <f t="shared" si="27"/>
        <v/>
      </c>
      <c r="BR244" s="331"/>
      <c r="BS244" s="324"/>
      <c r="BT244" s="324"/>
    </row>
    <row r="245" spans="35:72" ht="13.5" customHeight="1" x14ac:dyDescent="0.5">
      <c r="AI245" s="326"/>
      <c r="AJ245" s="322"/>
      <c r="AK245" s="410">
        <v>12</v>
      </c>
      <c r="AL245" s="285"/>
      <c r="AM245" s="285"/>
      <c r="AN245" s="285"/>
      <c r="AO245" s="285"/>
      <c r="AP245" s="285"/>
      <c r="AQ245" s="285"/>
      <c r="AR245" s="285"/>
      <c r="AS245" s="285"/>
      <c r="AT245" s="285"/>
      <c r="AU245" s="285"/>
      <c r="AV245" s="285"/>
      <c r="AW245" s="285"/>
      <c r="AX245" s="285"/>
      <c r="AY245" s="285"/>
      <c r="AZ245" s="285"/>
      <c r="BA245" s="285"/>
      <c r="BB245" s="285"/>
      <c r="BC245" s="285"/>
      <c r="BD245" s="285"/>
      <c r="BE245" s="285"/>
      <c r="BF245" s="285"/>
      <c r="BG245" s="285"/>
      <c r="BH245" s="285"/>
      <c r="BI245" s="285"/>
      <c r="BJ245" s="285"/>
      <c r="BK245" s="285"/>
      <c r="BL245" s="285"/>
      <c r="BM245" s="285"/>
      <c r="BN245" s="285"/>
      <c r="BO245" s="285"/>
      <c r="BP245" s="285"/>
      <c r="BQ245" s="408" t="str">
        <f t="shared" si="27"/>
        <v/>
      </c>
      <c r="BR245" s="331"/>
      <c r="BS245" s="324"/>
      <c r="BT245" s="324"/>
    </row>
    <row r="246" spans="35:72" ht="13.5" customHeight="1" x14ac:dyDescent="0.5">
      <c r="AI246" s="326"/>
      <c r="AJ246" s="322"/>
      <c r="AK246" s="410">
        <v>13</v>
      </c>
      <c r="AL246" s="285"/>
      <c r="AM246" s="285"/>
      <c r="AN246" s="285"/>
      <c r="AO246" s="285"/>
      <c r="AP246" s="285"/>
      <c r="AQ246" s="285"/>
      <c r="AR246" s="285"/>
      <c r="AS246" s="285"/>
      <c r="AT246" s="285"/>
      <c r="AU246" s="285"/>
      <c r="AV246" s="285"/>
      <c r="AW246" s="285"/>
      <c r="AX246" s="285"/>
      <c r="AY246" s="285"/>
      <c r="AZ246" s="285"/>
      <c r="BA246" s="285"/>
      <c r="BB246" s="285"/>
      <c r="BC246" s="285"/>
      <c r="BD246" s="285"/>
      <c r="BE246" s="285"/>
      <c r="BF246" s="285"/>
      <c r="BG246" s="285"/>
      <c r="BH246" s="285"/>
      <c r="BI246" s="285"/>
      <c r="BJ246" s="285"/>
      <c r="BK246" s="285"/>
      <c r="BL246" s="285"/>
      <c r="BM246" s="285"/>
      <c r="BN246" s="285"/>
      <c r="BO246" s="285"/>
      <c r="BP246" s="285"/>
      <c r="BQ246" s="408" t="str">
        <f t="shared" si="27"/>
        <v/>
      </c>
      <c r="BR246" s="331"/>
      <c r="BS246" s="324"/>
      <c r="BT246" s="324"/>
    </row>
    <row r="247" spans="35:72" ht="13.5" customHeight="1" x14ac:dyDescent="0.5">
      <c r="AI247" s="326"/>
      <c r="AJ247" s="280"/>
      <c r="AK247" s="410">
        <v>14</v>
      </c>
      <c r="AL247" s="285"/>
      <c r="AM247" s="285"/>
      <c r="AN247" s="285"/>
      <c r="AO247" s="285"/>
      <c r="AP247" s="285"/>
      <c r="AQ247" s="285"/>
      <c r="AR247" s="285"/>
      <c r="AS247" s="285"/>
      <c r="AT247" s="285"/>
      <c r="AU247" s="285"/>
      <c r="AV247" s="285"/>
      <c r="AW247" s="285"/>
      <c r="AX247" s="285"/>
      <c r="AY247" s="285"/>
      <c r="AZ247" s="285"/>
      <c r="BA247" s="285"/>
      <c r="BB247" s="285"/>
      <c r="BC247" s="285"/>
      <c r="BD247" s="285"/>
      <c r="BE247" s="285"/>
      <c r="BF247" s="285"/>
      <c r="BG247" s="285"/>
      <c r="BH247" s="285"/>
      <c r="BI247" s="285"/>
      <c r="BJ247" s="285"/>
      <c r="BK247" s="285"/>
      <c r="BL247" s="285"/>
      <c r="BM247" s="285"/>
      <c r="BN247" s="285"/>
      <c r="BO247" s="285"/>
      <c r="BP247" s="285"/>
      <c r="BQ247" s="408" t="str">
        <f t="shared" si="27"/>
        <v/>
      </c>
      <c r="BR247" s="331"/>
      <c r="BS247" s="324"/>
      <c r="BT247" s="324"/>
    </row>
    <row r="248" spans="35:72" ht="13.5" customHeight="1" x14ac:dyDescent="0.5">
      <c r="AI248" s="326"/>
      <c r="AJ248" s="280"/>
      <c r="AK248" s="410">
        <v>15</v>
      </c>
      <c r="AL248" s="285"/>
      <c r="AM248" s="285"/>
      <c r="AN248" s="285"/>
      <c r="AO248" s="285"/>
      <c r="AP248" s="285"/>
      <c r="AQ248" s="285"/>
      <c r="AR248" s="285"/>
      <c r="AS248" s="285"/>
      <c r="AT248" s="285"/>
      <c r="AU248" s="285"/>
      <c r="AV248" s="285"/>
      <c r="AW248" s="285"/>
      <c r="AX248" s="285"/>
      <c r="AY248" s="285"/>
      <c r="AZ248" s="285"/>
      <c r="BA248" s="285"/>
      <c r="BB248" s="285"/>
      <c r="BC248" s="285"/>
      <c r="BD248" s="285"/>
      <c r="BE248" s="285"/>
      <c r="BF248" s="285"/>
      <c r="BG248" s="285"/>
      <c r="BH248" s="285"/>
      <c r="BI248" s="285"/>
      <c r="BJ248" s="285"/>
      <c r="BK248" s="285"/>
      <c r="BL248" s="285"/>
      <c r="BM248" s="285"/>
      <c r="BN248" s="285"/>
      <c r="BO248" s="285"/>
      <c r="BP248" s="285"/>
      <c r="BQ248" s="408" t="str">
        <f t="shared" si="27"/>
        <v/>
      </c>
      <c r="BR248" s="331"/>
      <c r="BS248" s="324"/>
      <c r="BT248" s="324"/>
    </row>
    <row r="249" spans="35:72" ht="13.5" customHeight="1" x14ac:dyDescent="0.5">
      <c r="AI249" s="326"/>
      <c r="AJ249" s="280"/>
      <c r="AK249" s="410">
        <v>16</v>
      </c>
      <c r="AL249" s="285"/>
      <c r="AM249" s="285"/>
      <c r="AN249" s="285"/>
      <c r="AO249" s="285"/>
      <c r="AP249" s="285"/>
      <c r="AQ249" s="285"/>
      <c r="AR249" s="285"/>
      <c r="AS249" s="285"/>
      <c r="AT249" s="285"/>
      <c r="AU249" s="285"/>
      <c r="AV249" s="285"/>
      <c r="AW249" s="285"/>
      <c r="AX249" s="285"/>
      <c r="AY249" s="285"/>
      <c r="AZ249" s="285"/>
      <c r="BA249" s="285"/>
      <c r="BB249" s="285"/>
      <c r="BC249" s="285"/>
      <c r="BD249" s="285"/>
      <c r="BE249" s="285"/>
      <c r="BF249" s="285"/>
      <c r="BG249" s="285"/>
      <c r="BH249" s="285"/>
      <c r="BI249" s="285"/>
      <c r="BJ249" s="285"/>
      <c r="BK249" s="285"/>
      <c r="BL249" s="285"/>
      <c r="BM249" s="285"/>
      <c r="BN249" s="285"/>
      <c r="BO249" s="285"/>
      <c r="BP249" s="285"/>
      <c r="BQ249" s="408" t="str">
        <f t="shared" si="27"/>
        <v/>
      </c>
      <c r="BR249" s="331"/>
      <c r="BS249" s="324"/>
      <c r="BT249" s="324"/>
    </row>
    <row r="250" spans="35:72" ht="13.5" customHeight="1" x14ac:dyDescent="0.5">
      <c r="AI250" s="326"/>
      <c r="AJ250" s="280"/>
      <c r="AK250" s="410">
        <v>17</v>
      </c>
      <c r="AL250" s="285"/>
      <c r="AM250" s="285"/>
      <c r="AN250" s="285"/>
      <c r="AO250" s="285"/>
      <c r="AP250" s="285"/>
      <c r="AQ250" s="285"/>
      <c r="AR250" s="285"/>
      <c r="AS250" s="285"/>
      <c r="AT250" s="285"/>
      <c r="AU250" s="285"/>
      <c r="AV250" s="285"/>
      <c r="AW250" s="285"/>
      <c r="AX250" s="285"/>
      <c r="AY250" s="285"/>
      <c r="AZ250" s="285"/>
      <c r="BA250" s="285"/>
      <c r="BB250" s="285"/>
      <c r="BC250" s="285"/>
      <c r="BD250" s="285"/>
      <c r="BE250" s="285"/>
      <c r="BF250" s="285"/>
      <c r="BG250" s="285"/>
      <c r="BH250" s="285"/>
      <c r="BI250" s="285"/>
      <c r="BJ250" s="285"/>
      <c r="BK250" s="285"/>
      <c r="BL250" s="285"/>
      <c r="BM250" s="285"/>
      <c r="BN250" s="285"/>
      <c r="BO250" s="285"/>
      <c r="BP250" s="285"/>
      <c r="BQ250" s="408" t="str">
        <f t="shared" si="27"/>
        <v/>
      </c>
      <c r="BR250" s="331"/>
      <c r="BS250" s="324"/>
      <c r="BT250" s="324"/>
    </row>
    <row r="251" spans="35:72" ht="13.5" customHeight="1" x14ac:dyDescent="0.5">
      <c r="AI251" s="326"/>
      <c r="AJ251" s="280"/>
      <c r="AK251" s="410">
        <v>18</v>
      </c>
      <c r="AL251" s="285"/>
      <c r="AM251" s="285"/>
      <c r="AN251" s="285"/>
      <c r="AO251" s="285"/>
      <c r="AP251" s="285"/>
      <c r="AQ251" s="285"/>
      <c r="AR251" s="285"/>
      <c r="AS251" s="285"/>
      <c r="AT251" s="285"/>
      <c r="AU251" s="285"/>
      <c r="AV251" s="285"/>
      <c r="AW251" s="285"/>
      <c r="AX251" s="285"/>
      <c r="AY251" s="285"/>
      <c r="AZ251" s="285"/>
      <c r="BA251" s="285"/>
      <c r="BB251" s="285"/>
      <c r="BC251" s="285"/>
      <c r="BD251" s="285"/>
      <c r="BE251" s="285"/>
      <c r="BF251" s="285"/>
      <c r="BG251" s="285"/>
      <c r="BH251" s="285"/>
      <c r="BI251" s="285"/>
      <c r="BJ251" s="285"/>
      <c r="BK251" s="285"/>
      <c r="BL251" s="285"/>
      <c r="BM251" s="285"/>
      <c r="BN251" s="285"/>
      <c r="BO251" s="285"/>
      <c r="BP251" s="285"/>
      <c r="BQ251" s="408" t="str">
        <f t="shared" si="27"/>
        <v/>
      </c>
      <c r="BR251" s="331"/>
      <c r="BS251" s="324"/>
      <c r="BT251" s="324"/>
    </row>
    <row r="252" spans="35:72" ht="13.5" customHeight="1" x14ac:dyDescent="0.5">
      <c r="AI252" s="326"/>
      <c r="AJ252" s="280"/>
      <c r="AK252" s="410">
        <v>19</v>
      </c>
      <c r="AL252" s="285"/>
      <c r="AM252" s="285"/>
      <c r="AN252" s="285"/>
      <c r="AO252" s="285"/>
      <c r="AP252" s="285"/>
      <c r="AQ252" s="285"/>
      <c r="AR252" s="285"/>
      <c r="AS252" s="285"/>
      <c r="AT252" s="285"/>
      <c r="AU252" s="285"/>
      <c r="AV252" s="285"/>
      <c r="AW252" s="285"/>
      <c r="AX252" s="285"/>
      <c r="AY252" s="285"/>
      <c r="AZ252" s="285"/>
      <c r="BA252" s="285"/>
      <c r="BB252" s="285"/>
      <c r="BC252" s="285"/>
      <c r="BD252" s="285"/>
      <c r="BE252" s="285"/>
      <c r="BF252" s="285"/>
      <c r="BG252" s="285"/>
      <c r="BH252" s="285"/>
      <c r="BI252" s="285"/>
      <c r="BJ252" s="285"/>
      <c r="BK252" s="285"/>
      <c r="BL252" s="285"/>
      <c r="BM252" s="285"/>
      <c r="BN252" s="285"/>
      <c r="BO252" s="285"/>
      <c r="BP252" s="285"/>
      <c r="BQ252" s="408" t="str">
        <f t="shared" si="27"/>
        <v/>
      </c>
      <c r="BR252" s="331"/>
      <c r="BS252" s="324"/>
      <c r="BT252" s="324"/>
    </row>
    <row r="253" spans="35:72" ht="13.5" customHeight="1" x14ac:dyDescent="0.5">
      <c r="AI253" s="326"/>
      <c r="AJ253" s="280"/>
      <c r="AK253" s="410">
        <v>20</v>
      </c>
      <c r="AL253" s="285"/>
      <c r="AM253" s="285"/>
      <c r="AN253" s="285"/>
      <c r="AO253" s="285"/>
      <c r="AP253" s="285"/>
      <c r="AQ253" s="285"/>
      <c r="AR253" s="285"/>
      <c r="AS253" s="285"/>
      <c r="AT253" s="285"/>
      <c r="AU253" s="285"/>
      <c r="AV253" s="285"/>
      <c r="AW253" s="285"/>
      <c r="AX253" s="285"/>
      <c r="AY253" s="285"/>
      <c r="AZ253" s="285"/>
      <c r="BA253" s="285"/>
      <c r="BB253" s="285"/>
      <c r="BC253" s="285"/>
      <c r="BD253" s="285"/>
      <c r="BE253" s="285"/>
      <c r="BF253" s="285"/>
      <c r="BG253" s="285"/>
      <c r="BH253" s="285"/>
      <c r="BI253" s="285"/>
      <c r="BJ253" s="285"/>
      <c r="BK253" s="285"/>
      <c r="BL253" s="285"/>
      <c r="BM253" s="285"/>
      <c r="BN253" s="285"/>
      <c r="BO253" s="285"/>
      <c r="BP253" s="285"/>
      <c r="BQ253" s="408" t="str">
        <f t="shared" si="27"/>
        <v/>
      </c>
      <c r="BR253" s="331"/>
      <c r="BS253" s="324"/>
      <c r="BT253" s="324"/>
    </row>
    <row r="254" spans="35:72" ht="13.5" customHeight="1" x14ac:dyDescent="0.5">
      <c r="AI254" s="326"/>
      <c r="AJ254" s="280"/>
      <c r="AK254" s="410">
        <v>21</v>
      </c>
      <c r="AL254" s="285"/>
      <c r="AM254" s="285"/>
      <c r="AN254" s="285"/>
      <c r="AO254" s="285"/>
      <c r="AP254" s="285"/>
      <c r="AQ254" s="285"/>
      <c r="AR254" s="285"/>
      <c r="AS254" s="285"/>
      <c r="AT254" s="285"/>
      <c r="AU254" s="285"/>
      <c r="AV254" s="285"/>
      <c r="AW254" s="285"/>
      <c r="AX254" s="285"/>
      <c r="AY254" s="285"/>
      <c r="AZ254" s="285"/>
      <c r="BA254" s="285"/>
      <c r="BB254" s="285"/>
      <c r="BC254" s="285"/>
      <c r="BD254" s="285"/>
      <c r="BE254" s="285"/>
      <c r="BF254" s="285"/>
      <c r="BG254" s="285"/>
      <c r="BH254" s="285"/>
      <c r="BI254" s="285"/>
      <c r="BJ254" s="285"/>
      <c r="BK254" s="285"/>
      <c r="BL254" s="285"/>
      <c r="BM254" s="285"/>
      <c r="BN254" s="285"/>
      <c r="BO254" s="285"/>
      <c r="BP254" s="285"/>
      <c r="BQ254" s="408" t="str">
        <f t="shared" si="27"/>
        <v/>
      </c>
      <c r="BR254" s="331"/>
      <c r="BS254" s="324"/>
      <c r="BT254" s="324"/>
    </row>
    <row r="255" spans="35:72" ht="13.5" customHeight="1" x14ac:dyDescent="0.5">
      <c r="AI255" s="326"/>
      <c r="AJ255" s="280"/>
      <c r="AK255" s="410">
        <v>22</v>
      </c>
      <c r="AL255" s="285"/>
      <c r="AM255" s="285"/>
      <c r="AN255" s="285"/>
      <c r="AO255" s="285"/>
      <c r="AP255" s="285"/>
      <c r="AQ255" s="285"/>
      <c r="AR255" s="285"/>
      <c r="AS255" s="285"/>
      <c r="AT255" s="285"/>
      <c r="AU255" s="285"/>
      <c r="AV255" s="285"/>
      <c r="AW255" s="285"/>
      <c r="AX255" s="285"/>
      <c r="AY255" s="285"/>
      <c r="AZ255" s="285"/>
      <c r="BA255" s="285"/>
      <c r="BB255" s="285"/>
      <c r="BC255" s="285"/>
      <c r="BD255" s="285"/>
      <c r="BE255" s="285"/>
      <c r="BF255" s="285"/>
      <c r="BG255" s="285"/>
      <c r="BH255" s="285"/>
      <c r="BI255" s="285"/>
      <c r="BJ255" s="285"/>
      <c r="BK255" s="285"/>
      <c r="BL255" s="285"/>
      <c r="BM255" s="285"/>
      <c r="BN255" s="285"/>
      <c r="BO255" s="285"/>
      <c r="BP255" s="285"/>
      <c r="BQ255" s="408" t="str">
        <f t="shared" si="27"/>
        <v/>
      </c>
      <c r="BR255" s="331"/>
      <c r="BS255" s="324"/>
      <c r="BT255" s="324"/>
    </row>
    <row r="256" spans="35:72" ht="13.5" customHeight="1" x14ac:dyDescent="0.5">
      <c r="AI256" s="326"/>
      <c r="AJ256" s="280"/>
      <c r="AK256" s="410">
        <v>23</v>
      </c>
      <c r="AL256" s="285"/>
      <c r="AM256" s="285"/>
      <c r="AN256" s="285"/>
      <c r="AO256" s="285"/>
      <c r="AP256" s="285"/>
      <c r="AQ256" s="285"/>
      <c r="AR256" s="285"/>
      <c r="AS256" s="285"/>
      <c r="AT256" s="285"/>
      <c r="AU256" s="285"/>
      <c r="AV256" s="285"/>
      <c r="AW256" s="285"/>
      <c r="AX256" s="285"/>
      <c r="AY256" s="285"/>
      <c r="AZ256" s="285"/>
      <c r="BA256" s="285"/>
      <c r="BB256" s="285"/>
      <c r="BC256" s="285"/>
      <c r="BD256" s="285"/>
      <c r="BE256" s="285"/>
      <c r="BF256" s="285"/>
      <c r="BG256" s="285"/>
      <c r="BH256" s="285"/>
      <c r="BI256" s="285"/>
      <c r="BJ256" s="285"/>
      <c r="BK256" s="285"/>
      <c r="BL256" s="285"/>
      <c r="BM256" s="285"/>
      <c r="BN256" s="285"/>
      <c r="BO256" s="285"/>
      <c r="BP256" s="285"/>
      <c r="BQ256" s="408" t="str">
        <f t="shared" si="27"/>
        <v/>
      </c>
      <c r="BR256" s="331"/>
      <c r="BS256" s="324"/>
      <c r="BT256" s="324"/>
    </row>
    <row r="257" spans="35:72" ht="13.5" customHeight="1" x14ac:dyDescent="0.5">
      <c r="AI257" s="326"/>
      <c r="AJ257" s="280"/>
      <c r="AK257" s="411">
        <v>24</v>
      </c>
      <c r="AL257" s="294"/>
      <c r="AM257" s="294"/>
      <c r="AN257" s="294"/>
      <c r="AO257" s="294"/>
      <c r="AP257" s="294"/>
      <c r="AQ257" s="294"/>
      <c r="AR257" s="294"/>
      <c r="AS257" s="294"/>
      <c r="AT257" s="294"/>
      <c r="AU257" s="294"/>
      <c r="AV257" s="294"/>
      <c r="AW257" s="294"/>
      <c r="AX257" s="294"/>
      <c r="AY257" s="294"/>
      <c r="AZ257" s="294"/>
      <c r="BA257" s="294"/>
      <c r="BB257" s="294"/>
      <c r="BC257" s="294"/>
      <c r="BD257" s="294"/>
      <c r="BE257" s="294"/>
      <c r="BF257" s="294"/>
      <c r="BG257" s="294"/>
      <c r="BH257" s="294"/>
      <c r="BI257" s="294"/>
      <c r="BJ257" s="294"/>
      <c r="BK257" s="294"/>
      <c r="BL257" s="294"/>
      <c r="BM257" s="294"/>
      <c r="BN257" s="294"/>
      <c r="BO257" s="294"/>
      <c r="BP257" s="294"/>
      <c r="BQ257" s="409" t="str">
        <f t="shared" si="27"/>
        <v/>
      </c>
      <c r="BR257" s="331"/>
      <c r="BS257" s="324"/>
      <c r="BT257" s="324"/>
    </row>
    <row r="258" spans="35:72" ht="13.5" customHeight="1" x14ac:dyDescent="0.5">
      <c r="AI258" s="326"/>
      <c r="AJ258" s="280"/>
      <c r="AK258" s="274"/>
      <c r="AL258" s="267"/>
      <c r="AM258" s="267"/>
      <c r="AN258" s="267"/>
      <c r="AO258" s="267"/>
      <c r="AP258" s="267"/>
      <c r="AQ258" s="267"/>
      <c r="AR258" s="267"/>
      <c r="AS258" s="267"/>
      <c r="AT258" s="267"/>
      <c r="AU258" s="267"/>
      <c r="AV258" s="267"/>
      <c r="AW258" s="267"/>
      <c r="AX258" s="267"/>
      <c r="AY258" s="267"/>
      <c r="AZ258" s="267"/>
      <c r="BA258" s="267"/>
      <c r="BB258" s="267"/>
      <c r="BC258" s="267"/>
      <c r="BD258" s="267"/>
      <c r="BE258" s="267"/>
      <c r="BF258" s="267"/>
      <c r="BG258" s="267"/>
      <c r="BH258" s="267"/>
      <c r="BI258" s="267"/>
      <c r="BJ258" s="267"/>
      <c r="BK258" s="267"/>
      <c r="BL258" s="267"/>
      <c r="BM258" s="267"/>
      <c r="BN258" s="267"/>
      <c r="BO258" s="267"/>
      <c r="BP258" s="267"/>
      <c r="BQ258" s="267"/>
      <c r="BR258" s="331"/>
      <c r="BS258" s="324"/>
      <c r="BT258" s="324"/>
    </row>
    <row r="259" spans="35:72" ht="13.5" customHeight="1" x14ac:dyDescent="0.5">
      <c r="AI259" s="326"/>
      <c r="AJ259" s="296"/>
      <c r="AK259" s="394"/>
      <c r="AL259" s="297"/>
      <c r="AM259" s="297"/>
      <c r="AN259" s="297"/>
      <c r="AO259" s="297"/>
      <c r="AP259" s="297"/>
      <c r="AQ259" s="297"/>
      <c r="AR259" s="297"/>
      <c r="AS259" s="297"/>
      <c r="AT259" s="297"/>
      <c r="AU259" s="297"/>
      <c r="AV259" s="297"/>
      <c r="AW259" s="297"/>
      <c r="AX259" s="297"/>
      <c r="AY259" s="297"/>
      <c r="AZ259" s="297"/>
      <c r="BA259" s="297"/>
      <c r="BB259" s="297"/>
      <c r="BC259" s="297"/>
      <c r="BD259" s="297"/>
      <c r="BE259" s="297"/>
      <c r="BF259" s="297"/>
      <c r="BG259" s="297"/>
      <c r="BH259" s="297"/>
      <c r="BI259" s="297"/>
      <c r="BJ259" s="297"/>
      <c r="BK259" s="297"/>
      <c r="BL259" s="297"/>
      <c r="BM259" s="297"/>
      <c r="BN259" s="297"/>
      <c r="BO259" s="297"/>
      <c r="BP259" s="297"/>
      <c r="BQ259" s="297"/>
      <c r="BR259" s="298"/>
      <c r="BS259" s="324"/>
      <c r="BT259" s="324"/>
    </row>
    <row r="260" spans="35:72" ht="13.5" customHeight="1" x14ac:dyDescent="0.5">
      <c r="AI260" s="326"/>
      <c r="AJ260" s="321"/>
      <c r="AK260" s="316"/>
      <c r="AL260" s="317"/>
      <c r="AM260" s="317"/>
      <c r="AN260" s="317"/>
      <c r="AO260" s="317"/>
      <c r="AP260" s="317"/>
      <c r="AQ260" s="317"/>
      <c r="AR260" s="317"/>
      <c r="AS260" s="317"/>
      <c r="AT260" s="317"/>
      <c r="AU260" s="317"/>
      <c r="AV260" s="317"/>
      <c r="AW260" s="317"/>
      <c r="AX260" s="317"/>
      <c r="AY260" s="317"/>
      <c r="AZ260" s="317"/>
      <c r="BA260" s="317"/>
      <c r="BB260" s="317"/>
      <c r="BC260" s="317"/>
      <c r="BD260" s="317"/>
      <c r="BE260" s="317"/>
      <c r="BF260" s="317"/>
      <c r="BG260" s="317"/>
      <c r="BH260" s="317"/>
      <c r="BI260" s="317"/>
      <c r="BJ260" s="317"/>
      <c r="BK260" s="317"/>
      <c r="BL260" s="317"/>
      <c r="BM260" s="317"/>
      <c r="BN260" s="317"/>
      <c r="BO260" s="317"/>
      <c r="BP260" s="317"/>
      <c r="BQ260" s="317"/>
      <c r="BR260" s="331"/>
      <c r="BS260" s="324"/>
      <c r="BT260" s="324"/>
    </row>
    <row r="261" spans="35:72" ht="13.5" customHeight="1" x14ac:dyDescent="0.5">
      <c r="AI261" s="326"/>
      <c r="AJ261" s="280" t="s">
        <v>403</v>
      </c>
      <c r="AK261" s="274"/>
      <c r="AL261" s="267"/>
      <c r="AM261" s="267"/>
      <c r="AN261" s="267"/>
      <c r="AO261" s="267"/>
      <c r="AP261" s="267"/>
      <c r="AQ261" s="267"/>
      <c r="AR261" s="267"/>
      <c r="AS261" s="267"/>
      <c r="AT261" s="267"/>
      <c r="AU261" s="267"/>
      <c r="AV261" s="267"/>
      <c r="AW261" s="267"/>
      <c r="AX261" s="267"/>
      <c r="AY261" s="267"/>
      <c r="AZ261" s="267"/>
      <c r="BA261" s="267"/>
      <c r="BB261" s="267"/>
      <c r="BC261" s="267"/>
      <c r="BD261" s="267"/>
      <c r="BE261" s="267"/>
      <c r="BF261" s="267"/>
      <c r="BG261" s="267"/>
      <c r="BH261" s="267"/>
      <c r="BI261" s="267"/>
      <c r="BJ261" s="267"/>
      <c r="BK261" s="267"/>
      <c r="BL261" s="267"/>
      <c r="BM261" s="267"/>
      <c r="BN261" s="267"/>
      <c r="BO261" s="267"/>
      <c r="BP261" s="267"/>
      <c r="BQ261" s="267"/>
      <c r="BR261" s="331"/>
      <c r="BS261" s="324"/>
      <c r="BT261" s="324"/>
    </row>
    <row r="262" spans="35:72" ht="13.5" customHeight="1" x14ac:dyDescent="0.45">
      <c r="AI262" s="326"/>
      <c r="AJ262" s="322"/>
      <c r="AK262" s="300"/>
      <c r="AL262" s="257"/>
      <c r="AM262" s="257"/>
      <c r="AN262" s="257"/>
      <c r="AO262" s="257"/>
      <c r="AP262" s="257"/>
      <c r="AQ262" s="257"/>
      <c r="AR262" s="257"/>
      <c r="AS262" s="257"/>
      <c r="AT262" s="257"/>
      <c r="AU262" s="257"/>
      <c r="AV262" s="257"/>
      <c r="AW262" s="257"/>
      <c r="AX262" s="257"/>
      <c r="AY262" s="257"/>
      <c r="AZ262" s="257"/>
      <c r="BA262" s="257"/>
      <c r="BB262" s="257"/>
      <c r="BC262" s="257"/>
      <c r="BD262" s="257"/>
      <c r="BE262" s="257"/>
      <c r="BF262" s="257"/>
      <c r="BG262" s="257"/>
      <c r="BH262" s="257"/>
      <c r="BI262" s="257"/>
      <c r="BJ262" s="257"/>
      <c r="BK262" s="257"/>
      <c r="BL262" s="257"/>
      <c r="BM262" s="257"/>
      <c r="BN262" s="257"/>
      <c r="BO262" s="257"/>
      <c r="BP262" s="257"/>
      <c r="BQ262" s="257"/>
      <c r="BR262" s="331"/>
      <c r="BS262" s="324"/>
      <c r="BT262" s="324"/>
    </row>
    <row r="263" spans="35:72" ht="13.5" customHeight="1" x14ac:dyDescent="0.5">
      <c r="AI263" s="326"/>
      <c r="AJ263" s="322"/>
      <c r="AK263" s="399" t="s">
        <v>321</v>
      </c>
      <c r="AL263" s="399">
        <v>1</v>
      </c>
      <c r="AM263" s="399">
        <v>2</v>
      </c>
      <c r="AN263" s="399">
        <v>3</v>
      </c>
      <c r="AO263" s="399">
        <v>4</v>
      </c>
      <c r="AP263" s="399">
        <v>5</v>
      </c>
      <c r="AQ263" s="399">
        <v>6</v>
      </c>
      <c r="AR263" s="399">
        <v>7</v>
      </c>
      <c r="AS263" s="399">
        <v>8</v>
      </c>
      <c r="AT263" s="399">
        <v>9</v>
      </c>
      <c r="AU263" s="399">
        <v>10</v>
      </c>
      <c r="AV263" s="399">
        <v>11</v>
      </c>
      <c r="AW263" s="399">
        <v>12</v>
      </c>
      <c r="AX263" s="399">
        <v>13</v>
      </c>
      <c r="AY263" s="399">
        <v>14</v>
      </c>
      <c r="AZ263" s="399">
        <v>15</v>
      </c>
      <c r="BA263" s="399">
        <v>16</v>
      </c>
      <c r="BB263" s="399">
        <v>17</v>
      </c>
      <c r="BC263" s="399">
        <v>18</v>
      </c>
      <c r="BD263" s="399">
        <v>19</v>
      </c>
      <c r="BE263" s="399">
        <v>20</v>
      </c>
      <c r="BF263" s="399">
        <v>21</v>
      </c>
      <c r="BG263" s="399">
        <v>22</v>
      </c>
      <c r="BH263" s="399">
        <v>23</v>
      </c>
      <c r="BI263" s="399">
        <v>24</v>
      </c>
      <c r="BJ263" s="399">
        <v>25</v>
      </c>
      <c r="BK263" s="399">
        <v>26</v>
      </c>
      <c r="BL263" s="399">
        <v>27</v>
      </c>
      <c r="BM263" s="399">
        <v>28</v>
      </c>
      <c r="BN263" s="399">
        <v>29</v>
      </c>
      <c r="BO263" s="399">
        <v>30</v>
      </c>
      <c r="BP263" s="267"/>
      <c r="BQ263" s="423" t="s">
        <v>314</v>
      </c>
      <c r="BR263" s="331"/>
      <c r="BS263" s="324"/>
      <c r="BT263" s="324"/>
    </row>
    <row r="264" spans="35:72" ht="13.5" customHeight="1" x14ac:dyDescent="0.5">
      <c r="AI264" s="326"/>
      <c r="AJ264" s="322"/>
      <c r="AK264" s="399"/>
      <c r="AL264" s="399"/>
      <c r="AM264" s="399"/>
      <c r="AN264" s="399"/>
      <c r="AO264" s="399"/>
      <c r="AP264" s="399"/>
      <c r="AQ264" s="399"/>
      <c r="AR264" s="399"/>
      <c r="AS264" s="399"/>
      <c r="AT264" s="399"/>
      <c r="AU264" s="399"/>
      <c r="AV264" s="399"/>
      <c r="AW264" s="399"/>
      <c r="AX264" s="399"/>
      <c r="AY264" s="399"/>
      <c r="AZ264" s="399"/>
      <c r="BA264" s="399"/>
      <c r="BB264" s="399"/>
      <c r="BC264" s="399"/>
      <c r="BD264" s="399"/>
      <c r="BE264" s="399"/>
      <c r="BF264" s="399"/>
      <c r="BG264" s="399"/>
      <c r="BH264" s="399"/>
      <c r="BI264" s="399"/>
      <c r="BJ264" s="399"/>
      <c r="BK264" s="399"/>
      <c r="BL264" s="399"/>
      <c r="BM264" s="399"/>
      <c r="BN264" s="399"/>
      <c r="BO264" s="399"/>
      <c r="BP264" s="267"/>
      <c r="BQ264" s="423" t="s">
        <v>323</v>
      </c>
      <c r="BR264" s="331"/>
      <c r="BS264" s="324"/>
      <c r="BT264" s="324"/>
    </row>
    <row r="265" spans="35:72" ht="13.5" customHeight="1" x14ac:dyDescent="0.5">
      <c r="AI265" s="326"/>
      <c r="AJ265" s="322"/>
      <c r="AK265" s="410">
        <v>1</v>
      </c>
      <c r="AL265" s="285"/>
      <c r="AM265" s="285"/>
      <c r="AN265" s="285"/>
      <c r="AO265" s="285"/>
      <c r="AP265" s="285"/>
      <c r="AQ265" s="285"/>
      <c r="AR265" s="285"/>
      <c r="AS265" s="285"/>
      <c r="AT265" s="285"/>
      <c r="AU265" s="285"/>
      <c r="AV265" s="285"/>
      <c r="AW265" s="285"/>
      <c r="AX265" s="285"/>
      <c r="AY265" s="285"/>
      <c r="AZ265" s="285"/>
      <c r="BA265" s="285"/>
      <c r="BB265" s="285"/>
      <c r="BC265" s="285"/>
      <c r="BD265" s="285"/>
      <c r="BE265" s="285"/>
      <c r="BF265" s="285"/>
      <c r="BG265" s="285"/>
      <c r="BH265" s="285"/>
      <c r="BI265" s="285"/>
      <c r="BJ265" s="285"/>
      <c r="BK265" s="285"/>
      <c r="BL265" s="285"/>
      <c r="BM265" s="285"/>
      <c r="BN265" s="285"/>
      <c r="BO265" s="285"/>
      <c r="BP265" s="267"/>
      <c r="BQ265" s="407" t="str">
        <f t="shared" ref="BQ265:BQ288" si="28">IFERROR(AVERAGE(AL265:BO265),"")</f>
        <v/>
      </c>
      <c r="BR265" s="331"/>
      <c r="BS265" s="324"/>
      <c r="BT265" s="324"/>
    </row>
    <row r="266" spans="35:72" ht="13.5" customHeight="1" x14ac:dyDescent="0.5">
      <c r="AI266" s="326"/>
      <c r="AJ266" s="322"/>
      <c r="AK266" s="410">
        <v>2</v>
      </c>
      <c r="AL266" s="285"/>
      <c r="AM266" s="285"/>
      <c r="AN266" s="285"/>
      <c r="AO266" s="285"/>
      <c r="AP266" s="285"/>
      <c r="AQ266" s="285"/>
      <c r="AR266" s="285"/>
      <c r="AS266" s="285"/>
      <c r="AT266" s="285"/>
      <c r="AU266" s="285"/>
      <c r="AV266" s="285"/>
      <c r="AW266" s="285"/>
      <c r="AX266" s="285"/>
      <c r="AY266" s="285"/>
      <c r="AZ266" s="285"/>
      <c r="BA266" s="285"/>
      <c r="BB266" s="285"/>
      <c r="BC266" s="285"/>
      <c r="BD266" s="285"/>
      <c r="BE266" s="285"/>
      <c r="BF266" s="285"/>
      <c r="BG266" s="285"/>
      <c r="BH266" s="285"/>
      <c r="BI266" s="285"/>
      <c r="BJ266" s="285"/>
      <c r="BK266" s="285"/>
      <c r="BL266" s="285"/>
      <c r="BM266" s="285"/>
      <c r="BN266" s="285"/>
      <c r="BO266" s="285"/>
      <c r="BP266" s="267"/>
      <c r="BQ266" s="408" t="str">
        <f t="shared" si="28"/>
        <v/>
      </c>
      <c r="BR266" s="331"/>
      <c r="BS266" s="324"/>
      <c r="BT266" s="324"/>
    </row>
    <row r="267" spans="35:72" ht="13.5" customHeight="1" x14ac:dyDescent="0.5">
      <c r="AI267" s="326"/>
      <c r="AJ267" s="322"/>
      <c r="AK267" s="410">
        <v>3</v>
      </c>
      <c r="AL267" s="285"/>
      <c r="AM267" s="285"/>
      <c r="AN267" s="285"/>
      <c r="AO267" s="285"/>
      <c r="AP267" s="285"/>
      <c r="AQ267" s="285"/>
      <c r="AR267" s="285"/>
      <c r="AS267" s="285"/>
      <c r="AT267" s="285"/>
      <c r="AU267" s="285"/>
      <c r="AV267" s="285"/>
      <c r="AW267" s="285"/>
      <c r="AX267" s="285"/>
      <c r="AY267" s="285"/>
      <c r="AZ267" s="285"/>
      <c r="BA267" s="285"/>
      <c r="BB267" s="285"/>
      <c r="BC267" s="285"/>
      <c r="BD267" s="285"/>
      <c r="BE267" s="285"/>
      <c r="BF267" s="285"/>
      <c r="BG267" s="285"/>
      <c r="BH267" s="285"/>
      <c r="BI267" s="285"/>
      <c r="BJ267" s="285"/>
      <c r="BK267" s="285"/>
      <c r="BL267" s="285"/>
      <c r="BM267" s="285"/>
      <c r="BN267" s="285"/>
      <c r="BO267" s="285"/>
      <c r="BP267" s="267"/>
      <c r="BQ267" s="408" t="str">
        <f t="shared" si="28"/>
        <v/>
      </c>
      <c r="BR267" s="331"/>
      <c r="BS267" s="324"/>
      <c r="BT267" s="324"/>
    </row>
    <row r="268" spans="35:72" ht="13.5" customHeight="1" x14ac:dyDescent="0.5">
      <c r="AI268" s="326"/>
      <c r="AJ268" s="322"/>
      <c r="AK268" s="410">
        <v>4</v>
      </c>
      <c r="AL268" s="285"/>
      <c r="AM268" s="285"/>
      <c r="AN268" s="285"/>
      <c r="AO268" s="285"/>
      <c r="AP268" s="285"/>
      <c r="AQ268" s="285"/>
      <c r="AR268" s="285"/>
      <c r="AS268" s="285"/>
      <c r="AT268" s="285"/>
      <c r="AU268" s="285"/>
      <c r="AV268" s="285"/>
      <c r="AW268" s="285"/>
      <c r="AX268" s="285"/>
      <c r="AY268" s="285"/>
      <c r="AZ268" s="285"/>
      <c r="BA268" s="285"/>
      <c r="BB268" s="285"/>
      <c r="BC268" s="285"/>
      <c r="BD268" s="285"/>
      <c r="BE268" s="285"/>
      <c r="BF268" s="285"/>
      <c r="BG268" s="285"/>
      <c r="BH268" s="285"/>
      <c r="BI268" s="285"/>
      <c r="BJ268" s="285"/>
      <c r="BK268" s="285"/>
      <c r="BL268" s="285"/>
      <c r="BM268" s="285"/>
      <c r="BN268" s="285"/>
      <c r="BO268" s="285"/>
      <c r="BP268" s="267"/>
      <c r="BQ268" s="408" t="str">
        <f t="shared" si="28"/>
        <v/>
      </c>
      <c r="BR268" s="331"/>
      <c r="BS268" s="324"/>
      <c r="BT268" s="324"/>
    </row>
    <row r="269" spans="35:72" ht="15" customHeight="1" x14ac:dyDescent="0.5">
      <c r="AI269" s="326"/>
      <c r="AJ269" s="322"/>
      <c r="AK269" s="410">
        <v>5</v>
      </c>
      <c r="AL269" s="285"/>
      <c r="AM269" s="285"/>
      <c r="AN269" s="285"/>
      <c r="AO269" s="285"/>
      <c r="AP269" s="285"/>
      <c r="AQ269" s="285"/>
      <c r="AR269" s="285"/>
      <c r="AS269" s="285"/>
      <c r="AT269" s="285"/>
      <c r="AU269" s="285"/>
      <c r="AV269" s="285"/>
      <c r="AW269" s="285"/>
      <c r="AX269" s="285"/>
      <c r="AY269" s="285"/>
      <c r="AZ269" s="285"/>
      <c r="BA269" s="285"/>
      <c r="BB269" s="285"/>
      <c r="BC269" s="285"/>
      <c r="BD269" s="285"/>
      <c r="BE269" s="285"/>
      <c r="BF269" s="285"/>
      <c r="BG269" s="285"/>
      <c r="BH269" s="285"/>
      <c r="BI269" s="285"/>
      <c r="BJ269" s="285"/>
      <c r="BK269" s="285"/>
      <c r="BL269" s="285"/>
      <c r="BM269" s="285"/>
      <c r="BN269" s="285"/>
      <c r="BO269" s="285"/>
      <c r="BP269" s="267"/>
      <c r="BQ269" s="408" t="str">
        <f t="shared" si="28"/>
        <v/>
      </c>
      <c r="BR269" s="331"/>
      <c r="BS269" s="324"/>
      <c r="BT269" s="324"/>
    </row>
    <row r="270" spans="35:72" ht="13.5" customHeight="1" x14ac:dyDescent="0.5">
      <c r="AI270" s="326"/>
      <c r="AJ270" s="322"/>
      <c r="AK270" s="410">
        <v>6</v>
      </c>
      <c r="AL270" s="285"/>
      <c r="AM270" s="285"/>
      <c r="AN270" s="285"/>
      <c r="AO270" s="285"/>
      <c r="AP270" s="285"/>
      <c r="AQ270" s="285"/>
      <c r="AR270" s="285"/>
      <c r="AS270" s="285"/>
      <c r="AT270" s="285"/>
      <c r="AU270" s="285"/>
      <c r="AV270" s="285"/>
      <c r="AW270" s="285"/>
      <c r="AX270" s="285"/>
      <c r="AY270" s="285"/>
      <c r="AZ270" s="285"/>
      <c r="BA270" s="285"/>
      <c r="BB270" s="285"/>
      <c r="BC270" s="285"/>
      <c r="BD270" s="285"/>
      <c r="BE270" s="285"/>
      <c r="BF270" s="285"/>
      <c r="BG270" s="285"/>
      <c r="BH270" s="285"/>
      <c r="BI270" s="285"/>
      <c r="BJ270" s="285"/>
      <c r="BK270" s="285"/>
      <c r="BL270" s="285"/>
      <c r="BM270" s="285"/>
      <c r="BN270" s="285"/>
      <c r="BO270" s="285"/>
      <c r="BP270" s="267"/>
      <c r="BQ270" s="408" t="str">
        <f t="shared" si="28"/>
        <v/>
      </c>
      <c r="BR270" s="331"/>
      <c r="BS270" s="324"/>
      <c r="BT270" s="324"/>
    </row>
    <row r="271" spans="35:72" ht="13.5" customHeight="1" x14ac:dyDescent="0.5">
      <c r="AI271" s="326"/>
      <c r="AJ271" s="322"/>
      <c r="AK271" s="410">
        <v>7</v>
      </c>
      <c r="AL271" s="285"/>
      <c r="AM271" s="285"/>
      <c r="AN271" s="285"/>
      <c r="AO271" s="285"/>
      <c r="AP271" s="285"/>
      <c r="AQ271" s="285"/>
      <c r="AR271" s="285"/>
      <c r="AS271" s="285"/>
      <c r="AT271" s="285"/>
      <c r="AU271" s="285"/>
      <c r="AV271" s="285"/>
      <c r="AW271" s="285"/>
      <c r="AX271" s="285"/>
      <c r="AY271" s="285"/>
      <c r="AZ271" s="285"/>
      <c r="BA271" s="285"/>
      <c r="BB271" s="285"/>
      <c r="BC271" s="285"/>
      <c r="BD271" s="285"/>
      <c r="BE271" s="285"/>
      <c r="BF271" s="285"/>
      <c r="BG271" s="285"/>
      <c r="BH271" s="285"/>
      <c r="BI271" s="285"/>
      <c r="BJ271" s="285"/>
      <c r="BK271" s="285"/>
      <c r="BL271" s="285"/>
      <c r="BM271" s="285"/>
      <c r="BN271" s="285"/>
      <c r="BO271" s="285"/>
      <c r="BP271" s="267"/>
      <c r="BQ271" s="408" t="str">
        <f t="shared" si="28"/>
        <v/>
      </c>
      <c r="BR271" s="331"/>
      <c r="BS271" s="324"/>
      <c r="BT271" s="324"/>
    </row>
    <row r="272" spans="35:72" ht="13.5" customHeight="1" x14ac:dyDescent="0.5">
      <c r="AI272" s="326"/>
      <c r="AJ272" s="322"/>
      <c r="AK272" s="410">
        <v>8</v>
      </c>
      <c r="AL272" s="285"/>
      <c r="AM272" s="285"/>
      <c r="AN272" s="285"/>
      <c r="AO272" s="285"/>
      <c r="AP272" s="285"/>
      <c r="AQ272" s="285"/>
      <c r="AR272" s="285"/>
      <c r="AS272" s="285"/>
      <c r="AT272" s="285"/>
      <c r="AU272" s="285"/>
      <c r="AV272" s="285"/>
      <c r="AW272" s="285"/>
      <c r="AX272" s="285"/>
      <c r="AY272" s="285"/>
      <c r="AZ272" s="285"/>
      <c r="BA272" s="285"/>
      <c r="BB272" s="285"/>
      <c r="BC272" s="285"/>
      <c r="BD272" s="285"/>
      <c r="BE272" s="285"/>
      <c r="BF272" s="285"/>
      <c r="BG272" s="285"/>
      <c r="BH272" s="285"/>
      <c r="BI272" s="285"/>
      <c r="BJ272" s="285"/>
      <c r="BK272" s="285"/>
      <c r="BL272" s="285"/>
      <c r="BM272" s="285"/>
      <c r="BN272" s="285"/>
      <c r="BO272" s="285"/>
      <c r="BP272" s="267"/>
      <c r="BQ272" s="408" t="str">
        <f t="shared" si="28"/>
        <v/>
      </c>
      <c r="BR272" s="331"/>
      <c r="BS272" s="324"/>
      <c r="BT272" s="324"/>
    </row>
    <row r="273" spans="35:72" ht="13.5" customHeight="1" x14ac:dyDescent="0.5">
      <c r="AI273" s="326"/>
      <c r="AJ273" s="322"/>
      <c r="AK273" s="410">
        <v>9</v>
      </c>
      <c r="AL273" s="285"/>
      <c r="AM273" s="285"/>
      <c r="AN273" s="285"/>
      <c r="AO273" s="285"/>
      <c r="AP273" s="285"/>
      <c r="AQ273" s="285"/>
      <c r="AR273" s="285"/>
      <c r="AS273" s="285"/>
      <c r="AT273" s="285"/>
      <c r="AU273" s="285"/>
      <c r="AV273" s="285"/>
      <c r="AW273" s="285"/>
      <c r="AX273" s="285"/>
      <c r="AY273" s="285"/>
      <c r="AZ273" s="285"/>
      <c r="BA273" s="285"/>
      <c r="BB273" s="285"/>
      <c r="BC273" s="285"/>
      <c r="BD273" s="285"/>
      <c r="BE273" s="285"/>
      <c r="BF273" s="285"/>
      <c r="BG273" s="285"/>
      <c r="BH273" s="285"/>
      <c r="BI273" s="285"/>
      <c r="BJ273" s="285"/>
      <c r="BK273" s="285"/>
      <c r="BL273" s="285"/>
      <c r="BM273" s="285"/>
      <c r="BN273" s="285"/>
      <c r="BO273" s="285"/>
      <c r="BP273" s="267"/>
      <c r="BQ273" s="408" t="str">
        <f t="shared" si="28"/>
        <v/>
      </c>
      <c r="BR273" s="331"/>
      <c r="BS273" s="324"/>
      <c r="BT273" s="324"/>
    </row>
    <row r="274" spans="35:72" ht="13.5" customHeight="1" x14ac:dyDescent="0.5">
      <c r="AI274" s="326"/>
      <c r="AJ274" s="322"/>
      <c r="AK274" s="410">
        <v>10</v>
      </c>
      <c r="AL274" s="285"/>
      <c r="AM274" s="285"/>
      <c r="AN274" s="285"/>
      <c r="AO274" s="285"/>
      <c r="AP274" s="285"/>
      <c r="AQ274" s="285"/>
      <c r="AR274" s="285"/>
      <c r="AS274" s="285"/>
      <c r="AT274" s="285"/>
      <c r="AU274" s="285"/>
      <c r="AV274" s="285"/>
      <c r="AW274" s="285"/>
      <c r="AX274" s="285"/>
      <c r="AY274" s="285"/>
      <c r="AZ274" s="285"/>
      <c r="BA274" s="285"/>
      <c r="BB274" s="285"/>
      <c r="BC274" s="285"/>
      <c r="BD274" s="285"/>
      <c r="BE274" s="285"/>
      <c r="BF274" s="285"/>
      <c r="BG274" s="285"/>
      <c r="BH274" s="285"/>
      <c r="BI274" s="285"/>
      <c r="BJ274" s="285"/>
      <c r="BK274" s="285"/>
      <c r="BL274" s="285"/>
      <c r="BM274" s="285"/>
      <c r="BN274" s="285"/>
      <c r="BO274" s="285"/>
      <c r="BP274" s="267"/>
      <c r="BQ274" s="408" t="str">
        <f t="shared" si="28"/>
        <v/>
      </c>
      <c r="BR274" s="331"/>
      <c r="BS274" s="324"/>
      <c r="BT274" s="324"/>
    </row>
    <row r="275" spans="35:72" ht="13.5" customHeight="1" x14ac:dyDescent="0.5">
      <c r="AI275" s="326"/>
      <c r="AJ275" s="322"/>
      <c r="AK275" s="410">
        <v>11</v>
      </c>
      <c r="AL275" s="285"/>
      <c r="AM275" s="285"/>
      <c r="AN275" s="285"/>
      <c r="AO275" s="285"/>
      <c r="AP275" s="285"/>
      <c r="AQ275" s="285"/>
      <c r="AR275" s="285"/>
      <c r="AS275" s="285"/>
      <c r="AT275" s="285"/>
      <c r="AU275" s="285"/>
      <c r="AV275" s="285"/>
      <c r="AW275" s="285"/>
      <c r="AX275" s="285"/>
      <c r="AY275" s="285"/>
      <c r="AZ275" s="285"/>
      <c r="BA275" s="285"/>
      <c r="BB275" s="285"/>
      <c r="BC275" s="285"/>
      <c r="BD275" s="285"/>
      <c r="BE275" s="285"/>
      <c r="BF275" s="285"/>
      <c r="BG275" s="285"/>
      <c r="BH275" s="285"/>
      <c r="BI275" s="285"/>
      <c r="BJ275" s="285"/>
      <c r="BK275" s="285"/>
      <c r="BL275" s="285"/>
      <c r="BM275" s="285"/>
      <c r="BN275" s="285"/>
      <c r="BO275" s="285"/>
      <c r="BP275" s="267"/>
      <c r="BQ275" s="408" t="str">
        <f t="shared" si="28"/>
        <v/>
      </c>
      <c r="BR275" s="331"/>
      <c r="BS275" s="324"/>
      <c r="BT275" s="324"/>
    </row>
    <row r="276" spans="35:72" ht="13.5" customHeight="1" x14ac:dyDescent="0.5">
      <c r="AI276" s="326"/>
      <c r="AJ276" s="322"/>
      <c r="AK276" s="410">
        <v>12</v>
      </c>
      <c r="AL276" s="285"/>
      <c r="AM276" s="285"/>
      <c r="AN276" s="285"/>
      <c r="AO276" s="285"/>
      <c r="AP276" s="285"/>
      <c r="AQ276" s="285"/>
      <c r="AR276" s="285"/>
      <c r="AS276" s="285"/>
      <c r="AT276" s="285"/>
      <c r="AU276" s="285"/>
      <c r="AV276" s="285"/>
      <c r="AW276" s="285"/>
      <c r="AX276" s="285"/>
      <c r="AY276" s="285"/>
      <c r="AZ276" s="285"/>
      <c r="BA276" s="285"/>
      <c r="BB276" s="285"/>
      <c r="BC276" s="285"/>
      <c r="BD276" s="285"/>
      <c r="BE276" s="285"/>
      <c r="BF276" s="285"/>
      <c r="BG276" s="285"/>
      <c r="BH276" s="285"/>
      <c r="BI276" s="285"/>
      <c r="BJ276" s="285"/>
      <c r="BK276" s="285"/>
      <c r="BL276" s="285"/>
      <c r="BM276" s="285"/>
      <c r="BN276" s="285"/>
      <c r="BO276" s="285"/>
      <c r="BP276" s="267"/>
      <c r="BQ276" s="408" t="str">
        <f t="shared" si="28"/>
        <v/>
      </c>
      <c r="BR276" s="331"/>
      <c r="BS276" s="324"/>
      <c r="BT276" s="324"/>
    </row>
    <row r="277" spans="35:72" ht="13.5" customHeight="1" x14ac:dyDescent="0.5">
      <c r="AI277" s="326"/>
      <c r="AJ277" s="322"/>
      <c r="AK277" s="410">
        <v>13</v>
      </c>
      <c r="AL277" s="285"/>
      <c r="AM277" s="285"/>
      <c r="AN277" s="285"/>
      <c r="AO277" s="285"/>
      <c r="AP277" s="285"/>
      <c r="AQ277" s="285"/>
      <c r="AR277" s="285"/>
      <c r="AS277" s="285"/>
      <c r="AT277" s="285"/>
      <c r="AU277" s="285"/>
      <c r="AV277" s="285"/>
      <c r="AW277" s="285"/>
      <c r="AX277" s="285"/>
      <c r="AY277" s="285"/>
      <c r="AZ277" s="285"/>
      <c r="BA277" s="285"/>
      <c r="BB277" s="285"/>
      <c r="BC277" s="285"/>
      <c r="BD277" s="285"/>
      <c r="BE277" s="285"/>
      <c r="BF277" s="285"/>
      <c r="BG277" s="285"/>
      <c r="BH277" s="285"/>
      <c r="BI277" s="285"/>
      <c r="BJ277" s="285"/>
      <c r="BK277" s="285"/>
      <c r="BL277" s="285"/>
      <c r="BM277" s="285"/>
      <c r="BN277" s="285"/>
      <c r="BO277" s="285"/>
      <c r="BP277" s="267"/>
      <c r="BQ277" s="408" t="str">
        <f t="shared" si="28"/>
        <v/>
      </c>
      <c r="BR277" s="331"/>
      <c r="BS277" s="324"/>
      <c r="BT277" s="324"/>
    </row>
    <row r="278" spans="35:72" ht="13.5" customHeight="1" x14ac:dyDescent="0.5">
      <c r="AI278" s="326"/>
      <c r="AJ278" s="322"/>
      <c r="AK278" s="410">
        <v>14</v>
      </c>
      <c r="AL278" s="285"/>
      <c r="AM278" s="285"/>
      <c r="AN278" s="285"/>
      <c r="AO278" s="285"/>
      <c r="AP278" s="285"/>
      <c r="AQ278" s="285"/>
      <c r="AR278" s="285"/>
      <c r="AS278" s="285"/>
      <c r="AT278" s="285"/>
      <c r="AU278" s="285"/>
      <c r="AV278" s="285"/>
      <c r="AW278" s="285"/>
      <c r="AX278" s="285"/>
      <c r="AY278" s="285"/>
      <c r="AZ278" s="285"/>
      <c r="BA278" s="285"/>
      <c r="BB278" s="285"/>
      <c r="BC278" s="285"/>
      <c r="BD278" s="285"/>
      <c r="BE278" s="285"/>
      <c r="BF278" s="285"/>
      <c r="BG278" s="285"/>
      <c r="BH278" s="285"/>
      <c r="BI278" s="285"/>
      <c r="BJ278" s="285"/>
      <c r="BK278" s="285"/>
      <c r="BL278" s="285"/>
      <c r="BM278" s="285"/>
      <c r="BN278" s="285"/>
      <c r="BO278" s="285"/>
      <c r="BP278" s="267"/>
      <c r="BQ278" s="408" t="str">
        <f t="shared" si="28"/>
        <v/>
      </c>
      <c r="BR278" s="331"/>
      <c r="BS278" s="324"/>
      <c r="BT278" s="324"/>
    </row>
    <row r="279" spans="35:72" ht="13.5" customHeight="1" x14ac:dyDescent="0.5">
      <c r="AI279" s="326"/>
      <c r="AJ279" s="280"/>
      <c r="AK279" s="410">
        <v>15</v>
      </c>
      <c r="AL279" s="285"/>
      <c r="AM279" s="285"/>
      <c r="AN279" s="285"/>
      <c r="AO279" s="285"/>
      <c r="AP279" s="285"/>
      <c r="AQ279" s="285"/>
      <c r="AR279" s="285"/>
      <c r="AS279" s="285"/>
      <c r="AT279" s="285"/>
      <c r="AU279" s="285"/>
      <c r="AV279" s="285"/>
      <c r="AW279" s="285"/>
      <c r="AX279" s="285"/>
      <c r="AY279" s="285"/>
      <c r="AZ279" s="285"/>
      <c r="BA279" s="285"/>
      <c r="BB279" s="285"/>
      <c r="BC279" s="285"/>
      <c r="BD279" s="285"/>
      <c r="BE279" s="285"/>
      <c r="BF279" s="285"/>
      <c r="BG279" s="285"/>
      <c r="BH279" s="285"/>
      <c r="BI279" s="285"/>
      <c r="BJ279" s="285"/>
      <c r="BK279" s="285"/>
      <c r="BL279" s="285"/>
      <c r="BM279" s="285"/>
      <c r="BN279" s="285"/>
      <c r="BO279" s="285"/>
      <c r="BP279" s="267"/>
      <c r="BQ279" s="408" t="str">
        <f t="shared" si="28"/>
        <v/>
      </c>
      <c r="BR279" s="331"/>
      <c r="BS279" s="324"/>
      <c r="BT279" s="324"/>
    </row>
    <row r="280" spans="35:72" ht="13.5" customHeight="1" x14ac:dyDescent="0.5">
      <c r="AI280" s="326"/>
      <c r="AJ280" s="280"/>
      <c r="AK280" s="410">
        <v>16</v>
      </c>
      <c r="AL280" s="285"/>
      <c r="AM280" s="285"/>
      <c r="AN280" s="285"/>
      <c r="AO280" s="285"/>
      <c r="AP280" s="285"/>
      <c r="AQ280" s="285"/>
      <c r="AR280" s="285"/>
      <c r="AS280" s="285"/>
      <c r="AT280" s="285"/>
      <c r="AU280" s="285"/>
      <c r="AV280" s="285"/>
      <c r="AW280" s="285"/>
      <c r="AX280" s="285"/>
      <c r="AY280" s="285"/>
      <c r="AZ280" s="285"/>
      <c r="BA280" s="285"/>
      <c r="BB280" s="285"/>
      <c r="BC280" s="285"/>
      <c r="BD280" s="285"/>
      <c r="BE280" s="285"/>
      <c r="BF280" s="285"/>
      <c r="BG280" s="285"/>
      <c r="BH280" s="285"/>
      <c r="BI280" s="285"/>
      <c r="BJ280" s="285"/>
      <c r="BK280" s="285"/>
      <c r="BL280" s="285"/>
      <c r="BM280" s="285"/>
      <c r="BN280" s="285"/>
      <c r="BO280" s="285"/>
      <c r="BP280" s="267"/>
      <c r="BQ280" s="408" t="str">
        <f t="shared" si="28"/>
        <v/>
      </c>
      <c r="BR280" s="331"/>
      <c r="BS280" s="324"/>
      <c r="BT280" s="324"/>
    </row>
    <row r="281" spans="35:72" ht="13.5" customHeight="1" x14ac:dyDescent="0.5">
      <c r="AI281" s="326"/>
      <c r="AJ281" s="280"/>
      <c r="AK281" s="410">
        <v>17</v>
      </c>
      <c r="AL281" s="285"/>
      <c r="AM281" s="285"/>
      <c r="AN281" s="285"/>
      <c r="AO281" s="285"/>
      <c r="AP281" s="285"/>
      <c r="AQ281" s="285"/>
      <c r="AR281" s="285"/>
      <c r="AS281" s="285"/>
      <c r="AT281" s="285"/>
      <c r="AU281" s="285"/>
      <c r="AV281" s="285"/>
      <c r="AW281" s="285"/>
      <c r="AX281" s="285"/>
      <c r="AY281" s="285"/>
      <c r="AZ281" s="285"/>
      <c r="BA281" s="285"/>
      <c r="BB281" s="285"/>
      <c r="BC281" s="285"/>
      <c r="BD281" s="285"/>
      <c r="BE281" s="285"/>
      <c r="BF281" s="285"/>
      <c r="BG281" s="285"/>
      <c r="BH281" s="285"/>
      <c r="BI281" s="285"/>
      <c r="BJ281" s="285"/>
      <c r="BK281" s="285"/>
      <c r="BL281" s="285"/>
      <c r="BM281" s="285"/>
      <c r="BN281" s="285"/>
      <c r="BO281" s="285"/>
      <c r="BP281" s="267"/>
      <c r="BQ281" s="408" t="str">
        <f t="shared" si="28"/>
        <v/>
      </c>
      <c r="BR281" s="331"/>
      <c r="BS281" s="324"/>
      <c r="BT281" s="324"/>
    </row>
    <row r="282" spans="35:72" ht="13.5" customHeight="1" x14ac:dyDescent="0.5">
      <c r="AI282" s="326"/>
      <c r="AJ282" s="280"/>
      <c r="AK282" s="410">
        <v>18</v>
      </c>
      <c r="AL282" s="285"/>
      <c r="AM282" s="285"/>
      <c r="AN282" s="285"/>
      <c r="AO282" s="285"/>
      <c r="AP282" s="285"/>
      <c r="AQ282" s="285"/>
      <c r="AR282" s="285"/>
      <c r="AS282" s="285"/>
      <c r="AT282" s="285"/>
      <c r="AU282" s="285"/>
      <c r="AV282" s="285"/>
      <c r="AW282" s="285"/>
      <c r="AX282" s="285"/>
      <c r="AY282" s="285"/>
      <c r="AZ282" s="285"/>
      <c r="BA282" s="285"/>
      <c r="BB282" s="285"/>
      <c r="BC282" s="285"/>
      <c r="BD282" s="285"/>
      <c r="BE282" s="285"/>
      <c r="BF282" s="285"/>
      <c r="BG282" s="285"/>
      <c r="BH282" s="285"/>
      <c r="BI282" s="285"/>
      <c r="BJ282" s="285"/>
      <c r="BK282" s="285"/>
      <c r="BL282" s="285"/>
      <c r="BM282" s="285"/>
      <c r="BN282" s="285"/>
      <c r="BO282" s="285"/>
      <c r="BP282" s="267"/>
      <c r="BQ282" s="408" t="str">
        <f t="shared" si="28"/>
        <v/>
      </c>
      <c r="BR282" s="331"/>
      <c r="BS282" s="324"/>
      <c r="BT282" s="324"/>
    </row>
    <row r="283" spans="35:72" ht="13.5" customHeight="1" x14ac:dyDescent="0.5">
      <c r="AI283" s="326"/>
      <c r="AJ283" s="280"/>
      <c r="AK283" s="410">
        <v>19</v>
      </c>
      <c r="AL283" s="285"/>
      <c r="AM283" s="285"/>
      <c r="AN283" s="285"/>
      <c r="AO283" s="285"/>
      <c r="AP283" s="285"/>
      <c r="AQ283" s="285"/>
      <c r="AR283" s="285"/>
      <c r="AS283" s="285"/>
      <c r="AT283" s="285"/>
      <c r="AU283" s="285"/>
      <c r="AV283" s="285"/>
      <c r="AW283" s="285"/>
      <c r="AX283" s="285"/>
      <c r="AY283" s="285"/>
      <c r="AZ283" s="285"/>
      <c r="BA283" s="285"/>
      <c r="BB283" s="285"/>
      <c r="BC283" s="285"/>
      <c r="BD283" s="285"/>
      <c r="BE283" s="285"/>
      <c r="BF283" s="285"/>
      <c r="BG283" s="285"/>
      <c r="BH283" s="285"/>
      <c r="BI283" s="285"/>
      <c r="BJ283" s="285"/>
      <c r="BK283" s="285"/>
      <c r="BL283" s="285"/>
      <c r="BM283" s="285"/>
      <c r="BN283" s="285"/>
      <c r="BO283" s="285"/>
      <c r="BP283" s="267"/>
      <c r="BQ283" s="408" t="str">
        <f t="shared" si="28"/>
        <v/>
      </c>
      <c r="BR283" s="331"/>
      <c r="BS283" s="324"/>
      <c r="BT283" s="324"/>
    </row>
    <row r="284" spans="35:72" ht="13.5" customHeight="1" x14ac:dyDescent="0.5">
      <c r="AI284" s="326"/>
      <c r="AJ284" s="280"/>
      <c r="AK284" s="410">
        <v>20</v>
      </c>
      <c r="AL284" s="285"/>
      <c r="AM284" s="285"/>
      <c r="AN284" s="285"/>
      <c r="AO284" s="285"/>
      <c r="AP284" s="285"/>
      <c r="AQ284" s="285"/>
      <c r="AR284" s="285"/>
      <c r="AS284" s="285"/>
      <c r="AT284" s="285"/>
      <c r="AU284" s="285"/>
      <c r="AV284" s="285"/>
      <c r="AW284" s="285"/>
      <c r="AX284" s="285"/>
      <c r="AY284" s="285"/>
      <c r="AZ284" s="285"/>
      <c r="BA284" s="285"/>
      <c r="BB284" s="285"/>
      <c r="BC284" s="285"/>
      <c r="BD284" s="285"/>
      <c r="BE284" s="285"/>
      <c r="BF284" s="285"/>
      <c r="BG284" s="285"/>
      <c r="BH284" s="285"/>
      <c r="BI284" s="285"/>
      <c r="BJ284" s="285"/>
      <c r="BK284" s="285"/>
      <c r="BL284" s="285"/>
      <c r="BM284" s="285"/>
      <c r="BN284" s="285"/>
      <c r="BO284" s="285"/>
      <c r="BP284" s="267"/>
      <c r="BQ284" s="408" t="str">
        <f t="shared" si="28"/>
        <v/>
      </c>
      <c r="BR284" s="331"/>
      <c r="BS284" s="324"/>
      <c r="BT284" s="324"/>
    </row>
    <row r="285" spans="35:72" ht="13.5" customHeight="1" x14ac:dyDescent="0.5">
      <c r="AI285" s="326"/>
      <c r="AJ285" s="280"/>
      <c r="AK285" s="410">
        <v>21</v>
      </c>
      <c r="AL285" s="285"/>
      <c r="AM285" s="285"/>
      <c r="AN285" s="285"/>
      <c r="AO285" s="285"/>
      <c r="AP285" s="285"/>
      <c r="AQ285" s="285"/>
      <c r="AR285" s="285"/>
      <c r="AS285" s="285"/>
      <c r="AT285" s="285"/>
      <c r="AU285" s="285"/>
      <c r="AV285" s="285"/>
      <c r="AW285" s="285"/>
      <c r="AX285" s="285"/>
      <c r="AY285" s="285"/>
      <c r="AZ285" s="285"/>
      <c r="BA285" s="285"/>
      <c r="BB285" s="285"/>
      <c r="BC285" s="285"/>
      <c r="BD285" s="285"/>
      <c r="BE285" s="285"/>
      <c r="BF285" s="285"/>
      <c r="BG285" s="285"/>
      <c r="BH285" s="285"/>
      <c r="BI285" s="285"/>
      <c r="BJ285" s="285"/>
      <c r="BK285" s="285"/>
      <c r="BL285" s="285"/>
      <c r="BM285" s="285"/>
      <c r="BN285" s="285"/>
      <c r="BO285" s="285"/>
      <c r="BP285" s="267"/>
      <c r="BQ285" s="408" t="str">
        <f t="shared" si="28"/>
        <v/>
      </c>
      <c r="BR285" s="331"/>
      <c r="BS285" s="324"/>
      <c r="BT285" s="324"/>
    </row>
    <row r="286" spans="35:72" ht="13.5" customHeight="1" x14ac:dyDescent="0.5">
      <c r="AI286" s="326"/>
      <c r="AJ286" s="280"/>
      <c r="AK286" s="410">
        <v>22</v>
      </c>
      <c r="AL286" s="285"/>
      <c r="AM286" s="285"/>
      <c r="AN286" s="285"/>
      <c r="AO286" s="285"/>
      <c r="AP286" s="285"/>
      <c r="AQ286" s="285"/>
      <c r="AR286" s="285"/>
      <c r="AS286" s="285"/>
      <c r="AT286" s="285"/>
      <c r="AU286" s="285"/>
      <c r="AV286" s="285"/>
      <c r="AW286" s="285"/>
      <c r="AX286" s="285"/>
      <c r="AY286" s="285"/>
      <c r="AZ286" s="285"/>
      <c r="BA286" s="285"/>
      <c r="BB286" s="285"/>
      <c r="BC286" s="285"/>
      <c r="BD286" s="285"/>
      <c r="BE286" s="285"/>
      <c r="BF286" s="285"/>
      <c r="BG286" s="285"/>
      <c r="BH286" s="285"/>
      <c r="BI286" s="285"/>
      <c r="BJ286" s="285"/>
      <c r="BK286" s="285"/>
      <c r="BL286" s="285"/>
      <c r="BM286" s="285"/>
      <c r="BN286" s="285"/>
      <c r="BO286" s="285"/>
      <c r="BP286" s="267"/>
      <c r="BQ286" s="408" t="str">
        <f t="shared" si="28"/>
        <v/>
      </c>
      <c r="BR286" s="331"/>
      <c r="BS286" s="324"/>
      <c r="BT286" s="324"/>
    </row>
    <row r="287" spans="35:72" ht="13.5" customHeight="1" x14ac:dyDescent="0.5">
      <c r="AI287" s="326"/>
      <c r="AJ287" s="280"/>
      <c r="AK287" s="410">
        <v>23</v>
      </c>
      <c r="AL287" s="285"/>
      <c r="AM287" s="285"/>
      <c r="AN287" s="285"/>
      <c r="AO287" s="285"/>
      <c r="AP287" s="285"/>
      <c r="AQ287" s="285"/>
      <c r="AR287" s="285"/>
      <c r="AS287" s="285"/>
      <c r="AT287" s="285"/>
      <c r="AU287" s="285"/>
      <c r="AV287" s="285"/>
      <c r="AW287" s="285"/>
      <c r="AX287" s="285"/>
      <c r="AY287" s="285"/>
      <c r="AZ287" s="285"/>
      <c r="BA287" s="285"/>
      <c r="BB287" s="285"/>
      <c r="BC287" s="285"/>
      <c r="BD287" s="285"/>
      <c r="BE287" s="285"/>
      <c r="BF287" s="285"/>
      <c r="BG287" s="285"/>
      <c r="BH287" s="285"/>
      <c r="BI287" s="285"/>
      <c r="BJ287" s="285"/>
      <c r="BK287" s="285"/>
      <c r="BL287" s="285"/>
      <c r="BM287" s="285"/>
      <c r="BN287" s="285"/>
      <c r="BO287" s="285"/>
      <c r="BP287" s="267"/>
      <c r="BQ287" s="408" t="str">
        <f t="shared" si="28"/>
        <v/>
      </c>
      <c r="BR287" s="331"/>
      <c r="BS287" s="324"/>
      <c r="BT287" s="324"/>
    </row>
    <row r="288" spans="35:72" ht="13.5" customHeight="1" x14ac:dyDescent="0.5">
      <c r="AI288" s="326"/>
      <c r="AJ288" s="280"/>
      <c r="AK288" s="411">
        <v>24</v>
      </c>
      <c r="AL288" s="294"/>
      <c r="AM288" s="294"/>
      <c r="AN288" s="294"/>
      <c r="AO288" s="294"/>
      <c r="AP288" s="294"/>
      <c r="AQ288" s="294"/>
      <c r="AR288" s="294"/>
      <c r="AS288" s="294"/>
      <c r="AT288" s="294"/>
      <c r="AU288" s="294"/>
      <c r="AV288" s="294"/>
      <c r="AW288" s="294"/>
      <c r="AX288" s="294"/>
      <c r="AY288" s="294"/>
      <c r="AZ288" s="294"/>
      <c r="BA288" s="294"/>
      <c r="BB288" s="294"/>
      <c r="BC288" s="294"/>
      <c r="BD288" s="294"/>
      <c r="BE288" s="294"/>
      <c r="BF288" s="294"/>
      <c r="BG288" s="294"/>
      <c r="BH288" s="294"/>
      <c r="BI288" s="294"/>
      <c r="BJ288" s="294"/>
      <c r="BK288" s="294"/>
      <c r="BL288" s="294"/>
      <c r="BM288" s="294"/>
      <c r="BN288" s="294"/>
      <c r="BO288" s="294"/>
      <c r="BP288" s="267"/>
      <c r="BQ288" s="409" t="str">
        <f t="shared" si="28"/>
        <v/>
      </c>
      <c r="BR288" s="331"/>
      <c r="BS288" s="324"/>
      <c r="BT288" s="324"/>
    </row>
    <row r="289" spans="35:72" ht="13.5" customHeight="1" x14ac:dyDescent="0.5">
      <c r="AI289" s="326"/>
      <c r="AJ289" s="280"/>
      <c r="AK289" s="274"/>
      <c r="AL289" s="267"/>
      <c r="AM289" s="267"/>
      <c r="AN289" s="267"/>
      <c r="AO289" s="267"/>
      <c r="AP289" s="267"/>
      <c r="AQ289" s="267"/>
      <c r="AR289" s="267"/>
      <c r="AS289" s="267"/>
      <c r="AT289" s="267"/>
      <c r="AU289" s="267"/>
      <c r="AV289" s="267"/>
      <c r="AW289" s="267"/>
      <c r="AX289" s="267"/>
      <c r="AY289" s="267"/>
      <c r="AZ289" s="267"/>
      <c r="BA289" s="267"/>
      <c r="BB289" s="267"/>
      <c r="BC289" s="267"/>
      <c r="BD289" s="267"/>
      <c r="BE289" s="267"/>
      <c r="BF289" s="267"/>
      <c r="BG289" s="267"/>
      <c r="BH289" s="267"/>
      <c r="BI289" s="267"/>
      <c r="BJ289" s="267"/>
      <c r="BK289" s="267"/>
      <c r="BL289" s="267"/>
      <c r="BM289" s="267"/>
      <c r="BN289" s="267"/>
      <c r="BO289" s="267"/>
      <c r="BP289" s="267"/>
      <c r="BQ289" s="267"/>
      <c r="BR289" s="331"/>
      <c r="BS289" s="324"/>
      <c r="BT289" s="324"/>
    </row>
    <row r="290" spans="35:72" ht="13.5" customHeight="1" x14ac:dyDescent="0.5">
      <c r="AI290" s="326"/>
      <c r="AJ290" s="296"/>
      <c r="AK290" s="394"/>
      <c r="AL290" s="297"/>
      <c r="AM290" s="297"/>
      <c r="AN290" s="297"/>
      <c r="AO290" s="297"/>
      <c r="AP290" s="297"/>
      <c r="AQ290" s="297"/>
      <c r="AR290" s="297"/>
      <c r="AS290" s="297"/>
      <c r="AT290" s="297"/>
      <c r="AU290" s="297"/>
      <c r="AV290" s="297"/>
      <c r="AW290" s="297"/>
      <c r="AX290" s="297"/>
      <c r="AY290" s="297"/>
      <c r="AZ290" s="297"/>
      <c r="BA290" s="297"/>
      <c r="BB290" s="297"/>
      <c r="BC290" s="297"/>
      <c r="BD290" s="297"/>
      <c r="BE290" s="297"/>
      <c r="BF290" s="297"/>
      <c r="BG290" s="297"/>
      <c r="BH290" s="297"/>
      <c r="BI290" s="297"/>
      <c r="BJ290" s="297"/>
      <c r="BK290" s="297"/>
      <c r="BL290" s="297"/>
      <c r="BM290" s="297"/>
      <c r="BN290" s="297"/>
      <c r="BO290" s="297"/>
      <c r="BP290" s="297"/>
      <c r="BQ290" s="297"/>
      <c r="BR290" s="298"/>
      <c r="BS290" s="324"/>
      <c r="BT290" s="324"/>
    </row>
    <row r="291" spans="35:72" ht="13.5" customHeight="1" x14ac:dyDescent="0.5">
      <c r="AI291" s="326"/>
      <c r="AJ291" s="321"/>
      <c r="AK291" s="316"/>
      <c r="AL291" s="317"/>
      <c r="AM291" s="317"/>
      <c r="AN291" s="317"/>
      <c r="AO291" s="317"/>
      <c r="AP291" s="317"/>
      <c r="AQ291" s="317"/>
      <c r="AR291" s="317"/>
      <c r="AS291" s="317"/>
      <c r="AT291" s="317"/>
      <c r="AU291" s="317"/>
      <c r="AV291" s="317"/>
      <c r="AW291" s="317"/>
      <c r="AX291" s="317"/>
      <c r="AY291" s="317"/>
      <c r="AZ291" s="317"/>
      <c r="BA291" s="317"/>
      <c r="BB291" s="317"/>
      <c r="BC291" s="317"/>
      <c r="BD291" s="317"/>
      <c r="BE291" s="317"/>
      <c r="BF291" s="317"/>
      <c r="BG291" s="317"/>
      <c r="BH291" s="317"/>
      <c r="BI291" s="317"/>
      <c r="BJ291" s="317"/>
      <c r="BK291" s="317"/>
      <c r="BL291" s="317"/>
      <c r="BM291" s="317"/>
      <c r="BN291" s="317"/>
      <c r="BO291" s="317"/>
      <c r="BP291" s="317"/>
      <c r="BQ291" s="317"/>
      <c r="BR291" s="331"/>
      <c r="BS291" s="324"/>
      <c r="BT291" s="324"/>
    </row>
    <row r="292" spans="35:72" ht="13.5" customHeight="1" x14ac:dyDescent="0.5">
      <c r="AI292" s="326"/>
      <c r="AJ292" s="280" t="s">
        <v>404</v>
      </c>
      <c r="AK292" s="274"/>
      <c r="AL292" s="267"/>
      <c r="AM292" s="267"/>
      <c r="AN292" s="267"/>
      <c r="AO292" s="267"/>
      <c r="AP292" s="267"/>
      <c r="AQ292" s="267"/>
      <c r="AR292" s="267"/>
      <c r="AS292" s="267"/>
      <c r="AT292" s="267"/>
      <c r="AU292" s="267"/>
      <c r="AV292" s="267"/>
      <c r="AW292" s="267"/>
      <c r="AX292" s="267"/>
      <c r="AY292" s="267"/>
      <c r="AZ292" s="267"/>
      <c r="BA292" s="267"/>
      <c r="BB292" s="267"/>
      <c r="BC292" s="267"/>
      <c r="BD292" s="267"/>
      <c r="BE292" s="267"/>
      <c r="BF292" s="267"/>
      <c r="BG292" s="267"/>
      <c r="BH292" s="267"/>
      <c r="BI292" s="267"/>
      <c r="BJ292" s="267"/>
      <c r="BK292" s="267"/>
      <c r="BL292" s="267"/>
      <c r="BM292" s="267"/>
      <c r="BN292" s="267"/>
      <c r="BO292" s="267"/>
      <c r="BP292" s="267"/>
      <c r="BQ292" s="267"/>
      <c r="BR292" s="331"/>
      <c r="BS292" s="324"/>
      <c r="BT292" s="324"/>
    </row>
    <row r="293" spans="35:72" ht="13.5" customHeight="1" x14ac:dyDescent="0.5">
      <c r="AI293" s="326"/>
      <c r="AJ293" s="280"/>
      <c r="AK293" s="274"/>
      <c r="AL293" s="267"/>
      <c r="AM293" s="267"/>
      <c r="AN293" s="267"/>
      <c r="AO293" s="267"/>
      <c r="AP293" s="267"/>
      <c r="AQ293" s="267"/>
      <c r="AR293" s="267"/>
      <c r="AS293" s="267"/>
      <c r="AT293" s="267"/>
      <c r="AU293" s="267"/>
      <c r="AV293" s="267"/>
      <c r="AW293" s="267"/>
      <c r="AX293" s="267"/>
      <c r="AY293" s="267"/>
      <c r="AZ293" s="267"/>
      <c r="BA293" s="267"/>
      <c r="BB293" s="267"/>
      <c r="BC293" s="267"/>
      <c r="BD293" s="267"/>
      <c r="BE293" s="267"/>
      <c r="BF293" s="267"/>
      <c r="BG293" s="267"/>
      <c r="BH293" s="267"/>
      <c r="BI293" s="267"/>
      <c r="BJ293" s="267"/>
      <c r="BK293" s="267"/>
      <c r="BL293" s="267"/>
      <c r="BM293" s="267"/>
      <c r="BN293" s="267"/>
      <c r="BO293" s="267"/>
      <c r="BP293" s="267"/>
      <c r="BQ293" s="267"/>
      <c r="BR293" s="331"/>
      <c r="BS293" s="324"/>
      <c r="BT293" s="324"/>
    </row>
    <row r="294" spans="35:72" ht="13.5" customHeight="1" x14ac:dyDescent="0.5">
      <c r="AI294" s="326"/>
      <c r="AJ294" s="280"/>
      <c r="AK294" s="399" t="s">
        <v>321</v>
      </c>
      <c r="AL294" s="399">
        <v>1</v>
      </c>
      <c r="AM294" s="399">
        <v>2</v>
      </c>
      <c r="AN294" s="399">
        <v>3</v>
      </c>
      <c r="AO294" s="399">
        <v>4</v>
      </c>
      <c r="AP294" s="399">
        <v>5</v>
      </c>
      <c r="AQ294" s="399">
        <v>6</v>
      </c>
      <c r="AR294" s="399">
        <v>7</v>
      </c>
      <c r="AS294" s="399">
        <v>8</v>
      </c>
      <c r="AT294" s="399">
        <v>9</v>
      </c>
      <c r="AU294" s="399">
        <v>10</v>
      </c>
      <c r="AV294" s="399">
        <v>11</v>
      </c>
      <c r="AW294" s="399">
        <v>12</v>
      </c>
      <c r="AX294" s="399">
        <v>13</v>
      </c>
      <c r="AY294" s="399">
        <v>14</v>
      </c>
      <c r="AZ294" s="399">
        <v>15</v>
      </c>
      <c r="BA294" s="399">
        <v>16</v>
      </c>
      <c r="BB294" s="399">
        <v>17</v>
      </c>
      <c r="BC294" s="399">
        <v>18</v>
      </c>
      <c r="BD294" s="399">
        <v>19</v>
      </c>
      <c r="BE294" s="399">
        <v>20</v>
      </c>
      <c r="BF294" s="399">
        <v>21</v>
      </c>
      <c r="BG294" s="399">
        <v>22</v>
      </c>
      <c r="BH294" s="399">
        <v>23</v>
      </c>
      <c r="BI294" s="399">
        <v>24</v>
      </c>
      <c r="BJ294" s="399">
        <v>25</v>
      </c>
      <c r="BK294" s="399">
        <v>26</v>
      </c>
      <c r="BL294" s="399">
        <v>27</v>
      </c>
      <c r="BM294" s="399">
        <v>28</v>
      </c>
      <c r="BN294" s="399">
        <v>29</v>
      </c>
      <c r="BO294" s="399">
        <v>30</v>
      </c>
      <c r="BP294" s="399">
        <v>31</v>
      </c>
      <c r="BQ294" s="423" t="s">
        <v>314</v>
      </c>
      <c r="BR294" s="331"/>
      <c r="BS294" s="324"/>
      <c r="BT294" s="324"/>
    </row>
    <row r="295" spans="35:72" ht="13.5" customHeight="1" x14ac:dyDescent="0.5">
      <c r="AI295" s="326"/>
      <c r="AJ295" s="322"/>
      <c r="AK295" s="399"/>
      <c r="AL295" s="399"/>
      <c r="AM295" s="399"/>
      <c r="AN295" s="399"/>
      <c r="AO295" s="399"/>
      <c r="AP295" s="399"/>
      <c r="AQ295" s="399"/>
      <c r="AR295" s="399"/>
      <c r="AS295" s="399"/>
      <c r="AT295" s="399"/>
      <c r="AU295" s="399"/>
      <c r="AV295" s="399"/>
      <c r="AW295" s="399"/>
      <c r="AX295" s="399"/>
      <c r="AY295" s="399"/>
      <c r="AZ295" s="399"/>
      <c r="BA295" s="399"/>
      <c r="BB295" s="399"/>
      <c r="BC295" s="399"/>
      <c r="BD295" s="399"/>
      <c r="BE295" s="399"/>
      <c r="BF295" s="399"/>
      <c r="BG295" s="399"/>
      <c r="BH295" s="399"/>
      <c r="BI295" s="399"/>
      <c r="BJ295" s="399"/>
      <c r="BK295" s="399"/>
      <c r="BL295" s="399"/>
      <c r="BM295" s="399"/>
      <c r="BN295" s="399"/>
      <c r="BO295" s="399"/>
      <c r="BP295" s="399"/>
      <c r="BQ295" s="423" t="s">
        <v>323</v>
      </c>
      <c r="BR295" s="331"/>
      <c r="BS295" s="324"/>
      <c r="BT295" s="324"/>
    </row>
    <row r="296" spans="35:72" ht="13.5" customHeight="1" x14ac:dyDescent="0.5">
      <c r="AI296" s="326"/>
      <c r="AJ296" s="322"/>
      <c r="AK296" s="410">
        <v>1</v>
      </c>
      <c r="AL296" s="285"/>
      <c r="AM296" s="285"/>
      <c r="AN296" s="285"/>
      <c r="AO296" s="285"/>
      <c r="AP296" s="285"/>
      <c r="AQ296" s="285"/>
      <c r="AR296" s="285"/>
      <c r="AS296" s="285"/>
      <c r="AT296" s="285"/>
      <c r="AU296" s="285"/>
      <c r="AV296" s="285"/>
      <c r="AW296" s="285"/>
      <c r="AX296" s="285"/>
      <c r="AY296" s="285"/>
      <c r="AZ296" s="285"/>
      <c r="BA296" s="285"/>
      <c r="BB296" s="285"/>
      <c r="BC296" s="285"/>
      <c r="BD296" s="285"/>
      <c r="BE296" s="285"/>
      <c r="BF296" s="285"/>
      <c r="BG296" s="285"/>
      <c r="BH296" s="285"/>
      <c r="BI296" s="285"/>
      <c r="BJ296" s="285"/>
      <c r="BK296" s="285"/>
      <c r="BL296" s="285"/>
      <c r="BM296" s="285"/>
      <c r="BN296" s="285"/>
      <c r="BO296" s="285"/>
      <c r="BP296" s="285"/>
      <c r="BQ296" s="407" t="str">
        <f t="shared" ref="BQ296:BQ319" si="29">IFERROR(AVERAGE(AL296:BP296),"")</f>
        <v/>
      </c>
      <c r="BR296" s="331"/>
      <c r="BS296" s="324"/>
      <c r="BT296" s="324"/>
    </row>
    <row r="297" spans="35:72" ht="13.5" customHeight="1" x14ac:dyDescent="0.5">
      <c r="AI297" s="326"/>
      <c r="AJ297" s="322"/>
      <c r="AK297" s="410">
        <v>2</v>
      </c>
      <c r="AL297" s="285"/>
      <c r="AM297" s="285"/>
      <c r="AN297" s="285"/>
      <c r="AO297" s="285"/>
      <c r="AP297" s="285"/>
      <c r="AQ297" s="285"/>
      <c r="AR297" s="285"/>
      <c r="AS297" s="285"/>
      <c r="AT297" s="285"/>
      <c r="AU297" s="285"/>
      <c r="AV297" s="285"/>
      <c r="AW297" s="285"/>
      <c r="AX297" s="285"/>
      <c r="AY297" s="285"/>
      <c r="AZ297" s="285"/>
      <c r="BA297" s="285"/>
      <c r="BB297" s="285"/>
      <c r="BC297" s="285"/>
      <c r="BD297" s="285"/>
      <c r="BE297" s="285"/>
      <c r="BF297" s="285"/>
      <c r="BG297" s="285"/>
      <c r="BH297" s="285"/>
      <c r="BI297" s="285"/>
      <c r="BJ297" s="285"/>
      <c r="BK297" s="285"/>
      <c r="BL297" s="285"/>
      <c r="BM297" s="285"/>
      <c r="BN297" s="285"/>
      <c r="BO297" s="285"/>
      <c r="BP297" s="285"/>
      <c r="BQ297" s="408" t="str">
        <f t="shared" si="29"/>
        <v/>
      </c>
      <c r="BR297" s="331"/>
      <c r="BS297" s="324"/>
      <c r="BT297" s="324"/>
    </row>
    <row r="298" spans="35:72" ht="13.5" customHeight="1" x14ac:dyDescent="0.5">
      <c r="AI298" s="326"/>
      <c r="AJ298" s="322"/>
      <c r="AK298" s="410">
        <v>3</v>
      </c>
      <c r="AL298" s="285"/>
      <c r="AM298" s="285"/>
      <c r="AN298" s="285"/>
      <c r="AO298" s="285"/>
      <c r="AP298" s="285"/>
      <c r="AQ298" s="285"/>
      <c r="AR298" s="285"/>
      <c r="AS298" s="285"/>
      <c r="AT298" s="285"/>
      <c r="AU298" s="285"/>
      <c r="AV298" s="285"/>
      <c r="AW298" s="285"/>
      <c r="AX298" s="285"/>
      <c r="AY298" s="285"/>
      <c r="AZ298" s="285"/>
      <c r="BA298" s="285"/>
      <c r="BB298" s="285"/>
      <c r="BC298" s="285"/>
      <c r="BD298" s="285"/>
      <c r="BE298" s="285"/>
      <c r="BF298" s="285"/>
      <c r="BG298" s="285"/>
      <c r="BH298" s="285"/>
      <c r="BI298" s="285"/>
      <c r="BJ298" s="285"/>
      <c r="BK298" s="285"/>
      <c r="BL298" s="285"/>
      <c r="BM298" s="285"/>
      <c r="BN298" s="285"/>
      <c r="BO298" s="285"/>
      <c r="BP298" s="285"/>
      <c r="BQ298" s="408" t="str">
        <f t="shared" si="29"/>
        <v/>
      </c>
      <c r="BR298" s="331"/>
      <c r="BS298" s="324"/>
      <c r="BT298" s="324"/>
    </row>
    <row r="299" spans="35:72" ht="13.5" customHeight="1" x14ac:dyDescent="0.5">
      <c r="AI299" s="326"/>
      <c r="AJ299" s="322"/>
      <c r="AK299" s="410">
        <v>4</v>
      </c>
      <c r="AL299" s="285"/>
      <c r="AM299" s="285"/>
      <c r="AN299" s="285"/>
      <c r="AO299" s="285"/>
      <c r="AP299" s="285"/>
      <c r="AQ299" s="285"/>
      <c r="AR299" s="285"/>
      <c r="AS299" s="285"/>
      <c r="AT299" s="285"/>
      <c r="AU299" s="285"/>
      <c r="AV299" s="285"/>
      <c r="AW299" s="285"/>
      <c r="AX299" s="285"/>
      <c r="AY299" s="285"/>
      <c r="AZ299" s="285"/>
      <c r="BA299" s="285"/>
      <c r="BB299" s="285"/>
      <c r="BC299" s="285"/>
      <c r="BD299" s="285"/>
      <c r="BE299" s="285"/>
      <c r="BF299" s="285"/>
      <c r="BG299" s="285"/>
      <c r="BH299" s="285"/>
      <c r="BI299" s="285"/>
      <c r="BJ299" s="285"/>
      <c r="BK299" s="285"/>
      <c r="BL299" s="285"/>
      <c r="BM299" s="285"/>
      <c r="BN299" s="285"/>
      <c r="BO299" s="285"/>
      <c r="BP299" s="285"/>
      <c r="BQ299" s="408" t="str">
        <f t="shared" si="29"/>
        <v/>
      </c>
      <c r="BR299" s="331"/>
      <c r="BS299" s="324"/>
      <c r="BT299" s="324"/>
    </row>
    <row r="300" spans="35:72" ht="13.5" customHeight="1" x14ac:dyDescent="0.5">
      <c r="AI300" s="326"/>
      <c r="AJ300" s="322"/>
      <c r="AK300" s="410">
        <v>5</v>
      </c>
      <c r="AL300" s="285"/>
      <c r="AM300" s="285"/>
      <c r="AN300" s="285"/>
      <c r="AO300" s="285"/>
      <c r="AP300" s="285"/>
      <c r="AQ300" s="285"/>
      <c r="AR300" s="285"/>
      <c r="AS300" s="285"/>
      <c r="AT300" s="285"/>
      <c r="AU300" s="285"/>
      <c r="AV300" s="285"/>
      <c r="AW300" s="285"/>
      <c r="AX300" s="285"/>
      <c r="AY300" s="285"/>
      <c r="AZ300" s="285"/>
      <c r="BA300" s="285"/>
      <c r="BB300" s="285"/>
      <c r="BC300" s="285"/>
      <c r="BD300" s="285"/>
      <c r="BE300" s="285"/>
      <c r="BF300" s="285"/>
      <c r="BG300" s="285"/>
      <c r="BH300" s="285"/>
      <c r="BI300" s="285"/>
      <c r="BJ300" s="285"/>
      <c r="BK300" s="285"/>
      <c r="BL300" s="285"/>
      <c r="BM300" s="285"/>
      <c r="BN300" s="285"/>
      <c r="BO300" s="285"/>
      <c r="BP300" s="285"/>
      <c r="BQ300" s="408" t="str">
        <f t="shared" si="29"/>
        <v/>
      </c>
      <c r="BR300" s="331"/>
      <c r="BS300" s="324"/>
      <c r="BT300" s="324"/>
    </row>
    <row r="301" spans="35:72" ht="13.5" customHeight="1" x14ac:dyDescent="0.5">
      <c r="AI301" s="326"/>
      <c r="AJ301" s="322"/>
      <c r="AK301" s="410">
        <v>6</v>
      </c>
      <c r="AL301" s="285"/>
      <c r="AM301" s="285"/>
      <c r="AN301" s="285"/>
      <c r="AO301" s="285"/>
      <c r="AP301" s="285"/>
      <c r="AQ301" s="285"/>
      <c r="AR301" s="285"/>
      <c r="AS301" s="285"/>
      <c r="AT301" s="285"/>
      <c r="AU301" s="285"/>
      <c r="AV301" s="285"/>
      <c r="AW301" s="285"/>
      <c r="AX301" s="285"/>
      <c r="AY301" s="285"/>
      <c r="AZ301" s="285"/>
      <c r="BA301" s="285"/>
      <c r="BB301" s="285"/>
      <c r="BC301" s="285"/>
      <c r="BD301" s="285"/>
      <c r="BE301" s="285"/>
      <c r="BF301" s="285"/>
      <c r="BG301" s="285"/>
      <c r="BH301" s="285"/>
      <c r="BI301" s="285"/>
      <c r="BJ301" s="285"/>
      <c r="BK301" s="285"/>
      <c r="BL301" s="285"/>
      <c r="BM301" s="285"/>
      <c r="BN301" s="285"/>
      <c r="BO301" s="285"/>
      <c r="BP301" s="285"/>
      <c r="BQ301" s="408" t="str">
        <f t="shared" si="29"/>
        <v/>
      </c>
      <c r="BR301" s="331"/>
      <c r="BS301" s="324"/>
      <c r="BT301" s="324"/>
    </row>
    <row r="302" spans="35:72" ht="13.5" customHeight="1" x14ac:dyDescent="0.5">
      <c r="AI302" s="326"/>
      <c r="AJ302" s="322"/>
      <c r="AK302" s="410">
        <v>7</v>
      </c>
      <c r="AL302" s="285"/>
      <c r="AM302" s="285"/>
      <c r="AN302" s="285"/>
      <c r="AO302" s="285"/>
      <c r="AP302" s="285"/>
      <c r="AQ302" s="285"/>
      <c r="AR302" s="285"/>
      <c r="AS302" s="285"/>
      <c r="AT302" s="285"/>
      <c r="AU302" s="285"/>
      <c r="AV302" s="285"/>
      <c r="AW302" s="285"/>
      <c r="AX302" s="285"/>
      <c r="AY302" s="285"/>
      <c r="AZ302" s="285"/>
      <c r="BA302" s="285"/>
      <c r="BB302" s="285"/>
      <c r="BC302" s="285"/>
      <c r="BD302" s="285"/>
      <c r="BE302" s="285"/>
      <c r="BF302" s="285"/>
      <c r="BG302" s="285"/>
      <c r="BH302" s="285"/>
      <c r="BI302" s="285"/>
      <c r="BJ302" s="285"/>
      <c r="BK302" s="285"/>
      <c r="BL302" s="285"/>
      <c r="BM302" s="285"/>
      <c r="BN302" s="285"/>
      <c r="BO302" s="285"/>
      <c r="BP302" s="285"/>
      <c r="BQ302" s="408" t="str">
        <f t="shared" si="29"/>
        <v/>
      </c>
      <c r="BR302" s="331"/>
      <c r="BS302" s="324"/>
      <c r="BT302" s="324"/>
    </row>
    <row r="303" spans="35:72" ht="13.5" customHeight="1" x14ac:dyDescent="0.5">
      <c r="AI303" s="326"/>
      <c r="AJ303" s="322"/>
      <c r="AK303" s="410">
        <v>8</v>
      </c>
      <c r="AL303" s="285"/>
      <c r="AM303" s="285"/>
      <c r="AN303" s="285"/>
      <c r="AO303" s="285"/>
      <c r="AP303" s="285"/>
      <c r="AQ303" s="285"/>
      <c r="AR303" s="285"/>
      <c r="AS303" s="285"/>
      <c r="AT303" s="285"/>
      <c r="AU303" s="285"/>
      <c r="AV303" s="285"/>
      <c r="AW303" s="285"/>
      <c r="AX303" s="285"/>
      <c r="AY303" s="285"/>
      <c r="AZ303" s="285"/>
      <c r="BA303" s="285"/>
      <c r="BB303" s="285"/>
      <c r="BC303" s="285"/>
      <c r="BD303" s="285"/>
      <c r="BE303" s="285"/>
      <c r="BF303" s="285"/>
      <c r="BG303" s="285"/>
      <c r="BH303" s="285"/>
      <c r="BI303" s="285"/>
      <c r="BJ303" s="285"/>
      <c r="BK303" s="285"/>
      <c r="BL303" s="285"/>
      <c r="BM303" s="285"/>
      <c r="BN303" s="285"/>
      <c r="BO303" s="285"/>
      <c r="BP303" s="285"/>
      <c r="BQ303" s="408" t="str">
        <f t="shared" si="29"/>
        <v/>
      </c>
      <c r="BR303" s="331"/>
      <c r="BS303" s="324"/>
      <c r="BT303" s="324"/>
    </row>
    <row r="304" spans="35:72" ht="13.5" customHeight="1" x14ac:dyDescent="0.5">
      <c r="AI304" s="326"/>
      <c r="AJ304" s="322"/>
      <c r="AK304" s="410">
        <v>9</v>
      </c>
      <c r="AL304" s="285"/>
      <c r="AM304" s="285"/>
      <c r="AN304" s="285"/>
      <c r="AO304" s="285"/>
      <c r="AP304" s="285"/>
      <c r="AQ304" s="285"/>
      <c r="AR304" s="285"/>
      <c r="AS304" s="285"/>
      <c r="AT304" s="285"/>
      <c r="AU304" s="285"/>
      <c r="AV304" s="285"/>
      <c r="AW304" s="285"/>
      <c r="AX304" s="285"/>
      <c r="AY304" s="285"/>
      <c r="AZ304" s="285"/>
      <c r="BA304" s="285"/>
      <c r="BB304" s="285"/>
      <c r="BC304" s="285"/>
      <c r="BD304" s="285"/>
      <c r="BE304" s="285"/>
      <c r="BF304" s="285"/>
      <c r="BG304" s="285"/>
      <c r="BH304" s="285"/>
      <c r="BI304" s="285"/>
      <c r="BJ304" s="285"/>
      <c r="BK304" s="285"/>
      <c r="BL304" s="285"/>
      <c r="BM304" s="285"/>
      <c r="BN304" s="285"/>
      <c r="BO304" s="285"/>
      <c r="BP304" s="285"/>
      <c r="BQ304" s="408" t="str">
        <f t="shared" si="29"/>
        <v/>
      </c>
      <c r="BR304" s="331"/>
      <c r="BS304" s="324"/>
      <c r="BT304" s="324"/>
    </row>
    <row r="305" spans="35:72" ht="13.5" customHeight="1" x14ac:dyDescent="0.5">
      <c r="AI305" s="326"/>
      <c r="AJ305" s="322"/>
      <c r="AK305" s="410">
        <v>10</v>
      </c>
      <c r="AL305" s="285"/>
      <c r="AM305" s="285"/>
      <c r="AN305" s="285"/>
      <c r="AO305" s="285"/>
      <c r="AP305" s="285"/>
      <c r="AQ305" s="285"/>
      <c r="AR305" s="285"/>
      <c r="AS305" s="285"/>
      <c r="AT305" s="285"/>
      <c r="AU305" s="285"/>
      <c r="AV305" s="285"/>
      <c r="AW305" s="285"/>
      <c r="AX305" s="285"/>
      <c r="AY305" s="285"/>
      <c r="AZ305" s="285"/>
      <c r="BA305" s="285"/>
      <c r="BB305" s="285"/>
      <c r="BC305" s="285"/>
      <c r="BD305" s="285"/>
      <c r="BE305" s="285"/>
      <c r="BF305" s="285"/>
      <c r="BG305" s="285"/>
      <c r="BH305" s="285"/>
      <c r="BI305" s="285"/>
      <c r="BJ305" s="285"/>
      <c r="BK305" s="285"/>
      <c r="BL305" s="285"/>
      <c r="BM305" s="285"/>
      <c r="BN305" s="285"/>
      <c r="BO305" s="285"/>
      <c r="BP305" s="285"/>
      <c r="BQ305" s="408" t="str">
        <f t="shared" si="29"/>
        <v/>
      </c>
      <c r="BR305" s="331"/>
      <c r="BS305" s="324"/>
      <c r="BT305" s="324"/>
    </row>
    <row r="306" spans="35:72" ht="13.5" customHeight="1" x14ac:dyDescent="0.5">
      <c r="AI306" s="326"/>
      <c r="AJ306" s="322"/>
      <c r="AK306" s="410">
        <v>11</v>
      </c>
      <c r="AL306" s="285"/>
      <c r="AM306" s="285"/>
      <c r="AN306" s="285"/>
      <c r="AO306" s="285"/>
      <c r="AP306" s="285"/>
      <c r="AQ306" s="285"/>
      <c r="AR306" s="285"/>
      <c r="AS306" s="285"/>
      <c r="AT306" s="285"/>
      <c r="AU306" s="285"/>
      <c r="AV306" s="285"/>
      <c r="AW306" s="285"/>
      <c r="AX306" s="285"/>
      <c r="AY306" s="285"/>
      <c r="AZ306" s="285"/>
      <c r="BA306" s="285"/>
      <c r="BB306" s="285"/>
      <c r="BC306" s="285"/>
      <c r="BD306" s="285"/>
      <c r="BE306" s="285"/>
      <c r="BF306" s="285"/>
      <c r="BG306" s="285"/>
      <c r="BH306" s="285"/>
      <c r="BI306" s="285"/>
      <c r="BJ306" s="285"/>
      <c r="BK306" s="285"/>
      <c r="BL306" s="285"/>
      <c r="BM306" s="285"/>
      <c r="BN306" s="285"/>
      <c r="BO306" s="285"/>
      <c r="BP306" s="285"/>
      <c r="BQ306" s="408" t="str">
        <f t="shared" si="29"/>
        <v/>
      </c>
      <c r="BR306" s="331"/>
      <c r="BS306" s="324"/>
      <c r="BT306" s="324"/>
    </row>
    <row r="307" spans="35:72" ht="13.5" customHeight="1" x14ac:dyDescent="0.5">
      <c r="AI307" s="326"/>
      <c r="AJ307" s="322"/>
      <c r="AK307" s="410">
        <v>12</v>
      </c>
      <c r="AL307" s="285"/>
      <c r="AM307" s="285"/>
      <c r="AN307" s="285"/>
      <c r="AO307" s="285"/>
      <c r="AP307" s="285"/>
      <c r="AQ307" s="285"/>
      <c r="AR307" s="285"/>
      <c r="AS307" s="285"/>
      <c r="AT307" s="285"/>
      <c r="AU307" s="285"/>
      <c r="AV307" s="285"/>
      <c r="AW307" s="285"/>
      <c r="AX307" s="285"/>
      <c r="AY307" s="285"/>
      <c r="AZ307" s="285"/>
      <c r="BA307" s="285"/>
      <c r="BB307" s="285"/>
      <c r="BC307" s="285"/>
      <c r="BD307" s="285"/>
      <c r="BE307" s="285"/>
      <c r="BF307" s="285"/>
      <c r="BG307" s="285"/>
      <c r="BH307" s="285"/>
      <c r="BI307" s="285"/>
      <c r="BJ307" s="285"/>
      <c r="BK307" s="285"/>
      <c r="BL307" s="285"/>
      <c r="BM307" s="285"/>
      <c r="BN307" s="285"/>
      <c r="BO307" s="285"/>
      <c r="BP307" s="285"/>
      <c r="BQ307" s="408" t="str">
        <f t="shared" si="29"/>
        <v/>
      </c>
      <c r="BR307" s="331"/>
      <c r="BS307" s="324"/>
      <c r="BT307" s="324"/>
    </row>
    <row r="308" spans="35:72" ht="13.5" customHeight="1" x14ac:dyDescent="0.5">
      <c r="AI308" s="326"/>
      <c r="AJ308" s="322"/>
      <c r="AK308" s="410">
        <v>13</v>
      </c>
      <c r="AL308" s="285"/>
      <c r="AM308" s="285"/>
      <c r="AN308" s="285"/>
      <c r="AO308" s="285"/>
      <c r="AP308" s="285"/>
      <c r="AQ308" s="285"/>
      <c r="AR308" s="285"/>
      <c r="AS308" s="285"/>
      <c r="AT308" s="285"/>
      <c r="AU308" s="285"/>
      <c r="AV308" s="285"/>
      <c r="AW308" s="285"/>
      <c r="AX308" s="285"/>
      <c r="AY308" s="285"/>
      <c r="AZ308" s="285"/>
      <c r="BA308" s="285"/>
      <c r="BB308" s="285"/>
      <c r="BC308" s="285"/>
      <c r="BD308" s="285"/>
      <c r="BE308" s="285"/>
      <c r="BF308" s="285"/>
      <c r="BG308" s="285"/>
      <c r="BH308" s="285"/>
      <c r="BI308" s="285"/>
      <c r="BJ308" s="285"/>
      <c r="BK308" s="285"/>
      <c r="BL308" s="285"/>
      <c r="BM308" s="285"/>
      <c r="BN308" s="285"/>
      <c r="BO308" s="285"/>
      <c r="BP308" s="285"/>
      <c r="BQ308" s="408" t="str">
        <f t="shared" si="29"/>
        <v/>
      </c>
      <c r="BR308" s="331"/>
      <c r="BS308" s="324"/>
      <c r="BT308" s="324"/>
    </row>
    <row r="309" spans="35:72" ht="13.5" customHeight="1" x14ac:dyDescent="0.5">
      <c r="AI309" s="326"/>
      <c r="AJ309" s="322"/>
      <c r="AK309" s="410">
        <v>14</v>
      </c>
      <c r="AL309" s="285"/>
      <c r="AM309" s="285"/>
      <c r="AN309" s="285"/>
      <c r="AO309" s="285"/>
      <c r="AP309" s="285"/>
      <c r="AQ309" s="285"/>
      <c r="AR309" s="285"/>
      <c r="AS309" s="285"/>
      <c r="AT309" s="285"/>
      <c r="AU309" s="285"/>
      <c r="AV309" s="285"/>
      <c r="AW309" s="285"/>
      <c r="AX309" s="285"/>
      <c r="AY309" s="285"/>
      <c r="AZ309" s="285"/>
      <c r="BA309" s="285"/>
      <c r="BB309" s="285"/>
      <c r="BC309" s="285"/>
      <c r="BD309" s="285"/>
      <c r="BE309" s="285"/>
      <c r="BF309" s="285"/>
      <c r="BG309" s="285"/>
      <c r="BH309" s="285"/>
      <c r="BI309" s="285"/>
      <c r="BJ309" s="285"/>
      <c r="BK309" s="285"/>
      <c r="BL309" s="285"/>
      <c r="BM309" s="285"/>
      <c r="BN309" s="285"/>
      <c r="BO309" s="285"/>
      <c r="BP309" s="285"/>
      <c r="BQ309" s="408" t="str">
        <f t="shared" si="29"/>
        <v/>
      </c>
      <c r="BR309" s="331"/>
      <c r="BS309" s="324"/>
      <c r="BT309" s="324"/>
    </row>
    <row r="310" spans="35:72" ht="13.5" customHeight="1" x14ac:dyDescent="0.5">
      <c r="AI310" s="326"/>
      <c r="AJ310" s="322"/>
      <c r="AK310" s="410">
        <v>15</v>
      </c>
      <c r="AL310" s="285"/>
      <c r="AM310" s="285"/>
      <c r="AN310" s="285"/>
      <c r="AO310" s="285"/>
      <c r="AP310" s="285"/>
      <c r="AQ310" s="285"/>
      <c r="AR310" s="285"/>
      <c r="AS310" s="285"/>
      <c r="AT310" s="285"/>
      <c r="AU310" s="285"/>
      <c r="AV310" s="285"/>
      <c r="AW310" s="285"/>
      <c r="AX310" s="285"/>
      <c r="AY310" s="285"/>
      <c r="AZ310" s="285"/>
      <c r="BA310" s="285"/>
      <c r="BB310" s="285"/>
      <c r="BC310" s="285"/>
      <c r="BD310" s="285"/>
      <c r="BE310" s="285"/>
      <c r="BF310" s="285"/>
      <c r="BG310" s="285"/>
      <c r="BH310" s="285"/>
      <c r="BI310" s="285"/>
      <c r="BJ310" s="285"/>
      <c r="BK310" s="285"/>
      <c r="BL310" s="285"/>
      <c r="BM310" s="285"/>
      <c r="BN310" s="285"/>
      <c r="BO310" s="285"/>
      <c r="BP310" s="285"/>
      <c r="BQ310" s="408" t="str">
        <f t="shared" si="29"/>
        <v/>
      </c>
      <c r="BR310" s="331"/>
      <c r="BS310" s="324"/>
      <c r="BT310" s="324"/>
    </row>
    <row r="311" spans="35:72" ht="13.5" customHeight="1" x14ac:dyDescent="0.5">
      <c r="AI311" s="326"/>
      <c r="AJ311" s="280"/>
      <c r="AK311" s="410">
        <v>16</v>
      </c>
      <c r="AL311" s="285"/>
      <c r="AM311" s="285"/>
      <c r="AN311" s="285"/>
      <c r="AO311" s="285"/>
      <c r="AP311" s="285"/>
      <c r="AQ311" s="285"/>
      <c r="AR311" s="285"/>
      <c r="AS311" s="285"/>
      <c r="AT311" s="285"/>
      <c r="AU311" s="285"/>
      <c r="AV311" s="285"/>
      <c r="AW311" s="285"/>
      <c r="AX311" s="285"/>
      <c r="AY311" s="285"/>
      <c r="AZ311" s="285"/>
      <c r="BA311" s="285"/>
      <c r="BB311" s="285"/>
      <c r="BC311" s="285"/>
      <c r="BD311" s="285"/>
      <c r="BE311" s="285"/>
      <c r="BF311" s="285"/>
      <c r="BG311" s="285"/>
      <c r="BH311" s="285"/>
      <c r="BI311" s="285"/>
      <c r="BJ311" s="285"/>
      <c r="BK311" s="285"/>
      <c r="BL311" s="285"/>
      <c r="BM311" s="285"/>
      <c r="BN311" s="285"/>
      <c r="BO311" s="285"/>
      <c r="BP311" s="285"/>
      <c r="BQ311" s="408" t="str">
        <f t="shared" si="29"/>
        <v/>
      </c>
      <c r="BR311" s="331"/>
      <c r="BS311" s="324"/>
      <c r="BT311" s="324"/>
    </row>
    <row r="312" spans="35:72" ht="13.5" customHeight="1" x14ac:dyDescent="0.5">
      <c r="AI312" s="326"/>
      <c r="AJ312" s="280"/>
      <c r="AK312" s="410">
        <v>17</v>
      </c>
      <c r="AL312" s="285"/>
      <c r="AM312" s="285"/>
      <c r="AN312" s="285"/>
      <c r="AO312" s="285"/>
      <c r="AP312" s="285"/>
      <c r="AQ312" s="285"/>
      <c r="AR312" s="285"/>
      <c r="AS312" s="285"/>
      <c r="AT312" s="285"/>
      <c r="AU312" s="285"/>
      <c r="AV312" s="285"/>
      <c r="AW312" s="285"/>
      <c r="AX312" s="285"/>
      <c r="AY312" s="285"/>
      <c r="AZ312" s="285"/>
      <c r="BA312" s="285"/>
      <c r="BB312" s="285"/>
      <c r="BC312" s="285"/>
      <c r="BD312" s="285"/>
      <c r="BE312" s="285"/>
      <c r="BF312" s="285"/>
      <c r="BG312" s="285"/>
      <c r="BH312" s="285"/>
      <c r="BI312" s="285"/>
      <c r="BJ312" s="285"/>
      <c r="BK312" s="285"/>
      <c r="BL312" s="285"/>
      <c r="BM312" s="285"/>
      <c r="BN312" s="285"/>
      <c r="BO312" s="285"/>
      <c r="BP312" s="285"/>
      <c r="BQ312" s="408" t="str">
        <f t="shared" si="29"/>
        <v/>
      </c>
      <c r="BR312" s="331"/>
      <c r="BS312" s="324"/>
      <c r="BT312" s="324"/>
    </row>
    <row r="313" spans="35:72" ht="13.5" customHeight="1" x14ac:dyDescent="0.5">
      <c r="AI313" s="326"/>
      <c r="AJ313" s="280"/>
      <c r="AK313" s="410">
        <v>18</v>
      </c>
      <c r="AL313" s="285"/>
      <c r="AM313" s="285"/>
      <c r="AN313" s="285"/>
      <c r="AO313" s="285"/>
      <c r="AP313" s="285"/>
      <c r="AQ313" s="285"/>
      <c r="AR313" s="285"/>
      <c r="AS313" s="285"/>
      <c r="AT313" s="285"/>
      <c r="AU313" s="285"/>
      <c r="AV313" s="285"/>
      <c r="AW313" s="285"/>
      <c r="AX313" s="285"/>
      <c r="AY313" s="285"/>
      <c r="AZ313" s="285"/>
      <c r="BA313" s="285"/>
      <c r="BB313" s="285"/>
      <c r="BC313" s="285"/>
      <c r="BD313" s="285"/>
      <c r="BE313" s="285"/>
      <c r="BF313" s="285"/>
      <c r="BG313" s="285"/>
      <c r="BH313" s="285"/>
      <c r="BI313" s="285"/>
      <c r="BJ313" s="285"/>
      <c r="BK313" s="285"/>
      <c r="BL313" s="285"/>
      <c r="BM313" s="285"/>
      <c r="BN313" s="285"/>
      <c r="BO313" s="285"/>
      <c r="BP313" s="285"/>
      <c r="BQ313" s="408" t="str">
        <f t="shared" si="29"/>
        <v/>
      </c>
      <c r="BR313" s="331"/>
      <c r="BS313" s="324"/>
      <c r="BT313" s="324"/>
    </row>
    <row r="314" spans="35:72" ht="13.5" customHeight="1" x14ac:dyDescent="0.5">
      <c r="AI314" s="326"/>
      <c r="AJ314" s="280"/>
      <c r="AK314" s="410">
        <v>19</v>
      </c>
      <c r="AL314" s="285"/>
      <c r="AM314" s="285"/>
      <c r="AN314" s="285"/>
      <c r="AO314" s="285"/>
      <c r="AP314" s="285"/>
      <c r="AQ314" s="285"/>
      <c r="AR314" s="285"/>
      <c r="AS314" s="285"/>
      <c r="AT314" s="285"/>
      <c r="AU314" s="285"/>
      <c r="AV314" s="285"/>
      <c r="AW314" s="285"/>
      <c r="AX314" s="285"/>
      <c r="AY314" s="285"/>
      <c r="AZ314" s="285"/>
      <c r="BA314" s="285"/>
      <c r="BB314" s="285"/>
      <c r="BC314" s="285"/>
      <c r="BD314" s="285"/>
      <c r="BE314" s="285"/>
      <c r="BF314" s="285"/>
      <c r="BG314" s="285"/>
      <c r="BH314" s="285"/>
      <c r="BI314" s="285"/>
      <c r="BJ314" s="285"/>
      <c r="BK314" s="285"/>
      <c r="BL314" s="285"/>
      <c r="BM314" s="285"/>
      <c r="BN314" s="285"/>
      <c r="BO314" s="285"/>
      <c r="BP314" s="285"/>
      <c r="BQ314" s="408" t="str">
        <f t="shared" si="29"/>
        <v/>
      </c>
      <c r="BR314" s="331"/>
      <c r="BS314" s="324"/>
      <c r="BT314" s="324"/>
    </row>
    <row r="315" spans="35:72" ht="13.5" customHeight="1" x14ac:dyDescent="0.5">
      <c r="AI315" s="326"/>
      <c r="AJ315" s="280"/>
      <c r="AK315" s="410">
        <v>20</v>
      </c>
      <c r="AL315" s="285"/>
      <c r="AM315" s="285"/>
      <c r="AN315" s="285"/>
      <c r="AO315" s="285"/>
      <c r="AP315" s="285"/>
      <c r="AQ315" s="285"/>
      <c r="AR315" s="285"/>
      <c r="AS315" s="285"/>
      <c r="AT315" s="285"/>
      <c r="AU315" s="285"/>
      <c r="AV315" s="285"/>
      <c r="AW315" s="285"/>
      <c r="AX315" s="285"/>
      <c r="AY315" s="285"/>
      <c r="AZ315" s="285"/>
      <c r="BA315" s="285"/>
      <c r="BB315" s="285"/>
      <c r="BC315" s="285"/>
      <c r="BD315" s="285"/>
      <c r="BE315" s="285"/>
      <c r="BF315" s="285"/>
      <c r="BG315" s="285"/>
      <c r="BH315" s="285"/>
      <c r="BI315" s="285"/>
      <c r="BJ315" s="285"/>
      <c r="BK315" s="285"/>
      <c r="BL315" s="285"/>
      <c r="BM315" s="285"/>
      <c r="BN315" s="285"/>
      <c r="BO315" s="285"/>
      <c r="BP315" s="285"/>
      <c r="BQ315" s="408" t="str">
        <f t="shared" si="29"/>
        <v/>
      </c>
      <c r="BR315" s="331"/>
      <c r="BS315" s="324"/>
      <c r="BT315" s="324"/>
    </row>
    <row r="316" spans="35:72" ht="13.5" customHeight="1" x14ac:dyDescent="0.5">
      <c r="AI316" s="326"/>
      <c r="AJ316" s="280"/>
      <c r="AK316" s="410">
        <v>21</v>
      </c>
      <c r="AL316" s="285"/>
      <c r="AM316" s="285"/>
      <c r="AN316" s="285"/>
      <c r="AO316" s="285"/>
      <c r="AP316" s="285"/>
      <c r="AQ316" s="285"/>
      <c r="AR316" s="285"/>
      <c r="AS316" s="285"/>
      <c r="AT316" s="285"/>
      <c r="AU316" s="285"/>
      <c r="AV316" s="285"/>
      <c r="AW316" s="285"/>
      <c r="AX316" s="285"/>
      <c r="AY316" s="285"/>
      <c r="AZ316" s="285"/>
      <c r="BA316" s="285"/>
      <c r="BB316" s="285"/>
      <c r="BC316" s="285"/>
      <c r="BD316" s="285"/>
      <c r="BE316" s="285"/>
      <c r="BF316" s="285"/>
      <c r="BG316" s="285"/>
      <c r="BH316" s="285"/>
      <c r="BI316" s="285"/>
      <c r="BJ316" s="285"/>
      <c r="BK316" s="285"/>
      <c r="BL316" s="285"/>
      <c r="BM316" s="285"/>
      <c r="BN316" s="285"/>
      <c r="BO316" s="285"/>
      <c r="BP316" s="285"/>
      <c r="BQ316" s="408" t="str">
        <f t="shared" si="29"/>
        <v/>
      </c>
      <c r="BR316" s="331"/>
      <c r="BS316" s="324"/>
      <c r="BT316" s="324"/>
    </row>
    <row r="317" spans="35:72" ht="13.5" customHeight="1" x14ac:dyDescent="0.5">
      <c r="AI317" s="326"/>
      <c r="AJ317" s="280"/>
      <c r="AK317" s="410">
        <v>22</v>
      </c>
      <c r="AL317" s="285"/>
      <c r="AM317" s="285"/>
      <c r="AN317" s="285"/>
      <c r="AO317" s="285"/>
      <c r="AP317" s="285"/>
      <c r="AQ317" s="285"/>
      <c r="AR317" s="285"/>
      <c r="AS317" s="285"/>
      <c r="AT317" s="285"/>
      <c r="AU317" s="285"/>
      <c r="AV317" s="285"/>
      <c r="AW317" s="285"/>
      <c r="AX317" s="285"/>
      <c r="AY317" s="285"/>
      <c r="AZ317" s="285"/>
      <c r="BA317" s="285"/>
      <c r="BB317" s="285"/>
      <c r="BC317" s="285"/>
      <c r="BD317" s="285"/>
      <c r="BE317" s="285"/>
      <c r="BF317" s="285"/>
      <c r="BG317" s="285"/>
      <c r="BH317" s="285"/>
      <c r="BI317" s="285"/>
      <c r="BJ317" s="285"/>
      <c r="BK317" s="285"/>
      <c r="BL317" s="285"/>
      <c r="BM317" s="285"/>
      <c r="BN317" s="285"/>
      <c r="BO317" s="285"/>
      <c r="BP317" s="285"/>
      <c r="BQ317" s="408" t="str">
        <f t="shared" si="29"/>
        <v/>
      </c>
      <c r="BR317" s="331"/>
      <c r="BS317" s="324"/>
      <c r="BT317" s="324"/>
    </row>
    <row r="318" spans="35:72" ht="13.5" customHeight="1" x14ac:dyDescent="0.5">
      <c r="AI318" s="326"/>
      <c r="AJ318" s="280"/>
      <c r="AK318" s="410">
        <v>23</v>
      </c>
      <c r="AL318" s="285"/>
      <c r="AM318" s="285"/>
      <c r="AN318" s="285"/>
      <c r="AO318" s="285"/>
      <c r="AP318" s="285"/>
      <c r="AQ318" s="285"/>
      <c r="AR318" s="285"/>
      <c r="AS318" s="285"/>
      <c r="AT318" s="285"/>
      <c r="AU318" s="285"/>
      <c r="AV318" s="285"/>
      <c r="AW318" s="285"/>
      <c r="AX318" s="285"/>
      <c r="AY318" s="285"/>
      <c r="AZ318" s="285"/>
      <c r="BA318" s="285"/>
      <c r="BB318" s="285"/>
      <c r="BC318" s="285"/>
      <c r="BD318" s="285"/>
      <c r="BE318" s="285"/>
      <c r="BF318" s="285"/>
      <c r="BG318" s="285"/>
      <c r="BH318" s="285"/>
      <c r="BI318" s="285"/>
      <c r="BJ318" s="285"/>
      <c r="BK318" s="285"/>
      <c r="BL318" s="285"/>
      <c r="BM318" s="285"/>
      <c r="BN318" s="285"/>
      <c r="BO318" s="285"/>
      <c r="BP318" s="285"/>
      <c r="BQ318" s="408" t="str">
        <f t="shared" si="29"/>
        <v/>
      </c>
      <c r="BR318" s="331"/>
      <c r="BS318" s="324"/>
      <c r="BT318" s="324"/>
    </row>
    <row r="319" spans="35:72" ht="13.5" customHeight="1" x14ac:dyDescent="0.5">
      <c r="AI319" s="326"/>
      <c r="AJ319" s="280"/>
      <c r="AK319" s="411">
        <v>24</v>
      </c>
      <c r="AL319" s="294"/>
      <c r="AM319" s="294"/>
      <c r="AN319" s="294"/>
      <c r="AO319" s="294"/>
      <c r="AP319" s="294"/>
      <c r="AQ319" s="294"/>
      <c r="AR319" s="294"/>
      <c r="AS319" s="294"/>
      <c r="AT319" s="294"/>
      <c r="AU319" s="294"/>
      <c r="AV319" s="294"/>
      <c r="AW319" s="294"/>
      <c r="AX319" s="294"/>
      <c r="AY319" s="294"/>
      <c r="AZ319" s="294"/>
      <c r="BA319" s="294"/>
      <c r="BB319" s="294"/>
      <c r="BC319" s="294"/>
      <c r="BD319" s="294"/>
      <c r="BE319" s="294"/>
      <c r="BF319" s="294"/>
      <c r="BG319" s="294"/>
      <c r="BH319" s="294"/>
      <c r="BI319" s="294"/>
      <c r="BJ319" s="294"/>
      <c r="BK319" s="294"/>
      <c r="BL319" s="294"/>
      <c r="BM319" s="294"/>
      <c r="BN319" s="294"/>
      <c r="BO319" s="294"/>
      <c r="BP319" s="294"/>
      <c r="BQ319" s="409" t="str">
        <f t="shared" si="29"/>
        <v/>
      </c>
      <c r="BR319" s="331"/>
      <c r="BS319" s="324"/>
      <c r="BT319" s="324"/>
    </row>
    <row r="320" spans="35:72" ht="13.5" customHeight="1" x14ac:dyDescent="0.5">
      <c r="AI320" s="326"/>
      <c r="AJ320" s="280"/>
      <c r="AK320" s="274"/>
      <c r="AL320" s="267"/>
      <c r="AM320" s="267"/>
      <c r="AN320" s="267"/>
      <c r="AO320" s="267"/>
      <c r="AP320" s="267"/>
      <c r="AQ320" s="267"/>
      <c r="AR320" s="267"/>
      <c r="AS320" s="267"/>
      <c r="AT320" s="267"/>
      <c r="AU320" s="267"/>
      <c r="AV320" s="267"/>
      <c r="AW320" s="267"/>
      <c r="AX320" s="267"/>
      <c r="AY320" s="267"/>
      <c r="AZ320" s="267"/>
      <c r="BA320" s="267"/>
      <c r="BB320" s="267"/>
      <c r="BC320" s="267"/>
      <c r="BD320" s="267"/>
      <c r="BE320" s="267"/>
      <c r="BF320" s="267"/>
      <c r="BG320" s="267"/>
      <c r="BH320" s="267"/>
      <c r="BI320" s="267"/>
      <c r="BJ320" s="267"/>
      <c r="BK320" s="267"/>
      <c r="BL320" s="267"/>
      <c r="BM320" s="267"/>
      <c r="BN320" s="267"/>
      <c r="BO320" s="267"/>
      <c r="BP320" s="267"/>
      <c r="BQ320" s="267"/>
      <c r="BR320" s="331"/>
      <c r="BS320" s="324"/>
      <c r="BT320" s="324"/>
    </row>
    <row r="321" spans="35:72" ht="13.5" customHeight="1" x14ac:dyDescent="0.5">
      <c r="AI321" s="326"/>
      <c r="AJ321" s="296"/>
      <c r="AK321" s="394"/>
      <c r="AL321" s="297"/>
      <c r="AM321" s="297"/>
      <c r="AN321" s="297"/>
      <c r="AO321" s="297"/>
      <c r="AP321" s="297"/>
      <c r="AQ321" s="297"/>
      <c r="AR321" s="297"/>
      <c r="AS321" s="297"/>
      <c r="AT321" s="297"/>
      <c r="AU321" s="297"/>
      <c r="AV321" s="297"/>
      <c r="AW321" s="297"/>
      <c r="AX321" s="297"/>
      <c r="AY321" s="297"/>
      <c r="AZ321" s="297"/>
      <c r="BA321" s="297"/>
      <c r="BB321" s="297"/>
      <c r="BC321" s="297"/>
      <c r="BD321" s="297"/>
      <c r="BE321" s="297"/>
      <c r="BF321" s="297"/>
      <c r="BG321" s="297"/>
      <c r="BH321" s="297"/>
      <c r="BI321" s="297"/>
      <c r="BJ321" s="297"/>
      <c r="BK321" s="297"/>
      <c r="BL321" s="297"/>
      <c r="BM321" s="297"/>
      <c r="BN321" s="297"/>
      <c r="BO321" s="297"/>
      <c r="BP321" s="297"/>
      <c r="BQ321" s="297"/>
      <c r="BR321" s="298"/>
      <c r="BS321" s="324"/>
      <c r="BT321" s="324"/>
    </row>
    <row r="322" spans="35:72" ht="13.5" customHeight="1" x14ac:dyDescent="0.5">
      <c r="AI322" s="326"/>
      <c r="AJ322" s="321"/>
      <c r="AK322" s="316"/>
      <c r="AL322" s="317"/>
      <c r="AM322" s="317"/>
      <c r="AN322" s="317"/>
      <c r="AO322" s="317"/>
      <c r="AP322" s="317"/>
      <c r="AQ322" s="317"/>
      <c r="AR322" s="317"/>
      <c r="AS322" s="317"/>
      <c r="AT322" s="317"/>
      <c r="AU322" s="317"/>
      <c r="AV322" s="317"/>
      <c r="AW322" s="317"/>
      <c r="AX322" s="317"/>
      <c r="AY322" s="317"/>
      <c r="AZ322" s="317"/>
      <c r="BA322" s="317"/>
      <c r="BB322" s="317"/>
      <c r="BC322" s="317"/>
      <c r="BD322" s="317"/>
      <c r="BE322" s="317"/>
      <c r="BF322" s="317"/>
      <c r="BG322" s="317"/>
      <c r="BH322" s="317"/>
      <c r="BI322" s="317"/>
      <c r="BJ322" s="317"/>
      <c r="BK322" s="317"/>
      <c r="BL322" s="317"/>
      <c r="BM322" s="317"/>
      <c r="BN322" s="317"/>
      <c r="BO322" s="317"/>
      <c r="BP322" s="317"/>
      <c r="BQ322" s="267"/>
      <c r="BR322" s="331"/>
      <c r="BS322" s="324"/>
      <c r="BT322" s="324"/>
    </row>
    <row r="323" spans="35:72" ht="13.5" customHeight="1" x14ac:dyDescent="0.5">
      <c r="AI323" s="326"/>
      <c r="AJ323" s="280" t="s">
        <v>405</v>
      </c>
      <c r="AK323" s="274"/>
      <c r="AL323" s="267"/>
      <c r="AM323" s="267"/>
      <c r="AN323" s="267"/>
      <c r="AO323" s="267"/>
      <c r="AP323" s="267"/>
      <c r="AQ323" s="267"/>
      <c r="AR323" s="267"/>
      <c r="AS323" s="267"/>
      <c r="AT323" s="267"/>
      <c r="AU323" s="267"/>
      <c r="AV323" s="267"/>
      <c r="AW323" s="267"/>
      <c r="AX323" s="267"/>
      <c r="AY323" s="267"/>
      <c r="AZ323" s="267"/>
      <c r="BA323" s="267"/>
      <c r="BB323" s="267"/>
      <c r="BC323" s="267"/>
      <c r="BD323" s="267"/>
      <c r="BE323" s="267"/>
      <c r="BF323" s="267"/>
      <c r="BG323" s="267"/>
      <c r="BH323" s="267"/>
      <c r="BI323" s="267"/>
      <c r="BJ323" s="267"/>
      <c r="BK323" s="267"/>
      <c r="BL323" s="267"/>
      <c r="BM323" s="267"/>
      <c r="BN323" s="267"/>
      <c r="BO323" s="267"/>
      <c r="BP323" s="267"/>
      <c r="BQ323" s="257"/>
      <c r="BR323" s="331"/>
      <c r="BS323" s="324"/>
      <c r="BT323" s="324"/>
    </row>
    <row r="324" spans="35:72" ht="13.5" customHeight="1" x14ac:dyDescent="0.5">
      <c r="AI324" s="326"/>
      <c r="AJ324" s="280"/>
      <c r="AK324" s="274"/>
      <c r="AL324" s="267"/>
      <c r="AM324" s="267"/>
      <c r="AN324" s="267"/>
      <c r="AO324" s="267"/>
      <c r="AP324" s="267"/>
      <c r="AQ324" s="267"/>
      <c r="AR324" s="267"/>
      <c r="AS324" s="267"/>
      <c r="AT324" s="267"/>
      <c r="AU324" s="267"/>
      <c r="AV324" s="267"/>
      <c r="AW324" s="267"/>
      <c r="AX324" s="267"/>
      <c r="AY324" s="267"/>
      <c r="AZ324" s="267"/>
      <c r="BA324" s="267"/>
      <c r="BB324" s="267"/>
      <c r="BC324" s="267"/>
      <c r="BD324" s="267"/>
      <c r="BE324" s="267"/>
      <c r="BF324" s="267"/>
      <c r="BG324" s="267"/>
      <c r="BH324" s="267"/>
      <c r="BI324" s="267"/>
      <c r="BJ324" s="267"/>
      <c r="BK324" s="267"/>
      <c r="BL324" s="267"/>
      <c r="BM324" s="267"/>
      <c r="BN324" s="267"/>
      <c r="BO324" s="267"/>
      <c r="BP324" s="267"/>
      <c r="BQ324" s="257"/>
      <c r="BR324" s="331"/>
      <c r="BS324" s="324"/>
      <c r="BT324" s="324"/>
    </row>
    <row r="325" spans="35:72" ht="13.5" customHeight="1" x14ac:dyDescent="0.5">
      <c r="AI325" s="326"/>
      <c r="AJ325" s="280"/>
      <c r="AK325" s="399" t="s">
        <v>321</v>
      </c>
      <c r="AL325" s="399">
        <v>1</v>
      </c>
      <c r="AM325" s="399">
        <v>2</v>
      </c>
      <c r="AN325" s="399">
        <v>3</v>
      </c>
      <c r="AO325" s="399">
        <v>4</v>
      </c>
      <c r="AP325" s="399">
        <v>5</v>
      </c>
      <c r="AQ325" s="399">
        <v>6</v>
      </c>
      <c r="AR325" s="399">
        <v>7</v>
      </c>
      <c r="AS325" s="399">
        <v>8</v>
      </c>
      <c r="AT325" s="399">
        <v>9</v>
      </c>
      <c r="AU325" s="399">
        <v>10</v>
      </c>
      <c r="AV325" s="399">
        <v>11</v>
      </c>
      <c r="AW325" s="399">
        <v>12</v>
      </c>
      <c r="AX325" s="399">
        <v>13</v>
      </c>
      <c r="AY325" s="399">
        <v>14</v>
      </c>
      <c r="AZ325" s="399">
        <v>15</v>
      </c>
      <c r="BA325" s="399">
        <v>16</v>
      </c>
      <c r="BB325" s="399">
        <v>17</v>
      </c>
      <c r="BC325" s="399">
        <v>18</v>
      </c>
      <c r="BD325" s="399">
        <v>19</v>
      </c>
      <c r="BE325" s="399">
        <v>20</v>
      </c>
      <c r="BF325" s="399">
        <v>21</v>
      </c>
      <c r="BG325" s="399">
        <v>22</v>
      </c>
      <c r="BH325" s="399">
        <v>23</v>
      </c>
      <c r="BI325" s="399">
        <v>24</v>
      </c>
      <c r="BJ325" s="399">
        <v>25</v>
      </c>
      <c r="BK325" s="399">
        <v>26</v>
      </c>
      <c r="BL325" s="399">
        <v>27</v>
      </c>
      <c r="BM325" s="399">
        <v>28</v>
      </c>
      <c r="BN325" s="399">
        <v>29</v>
      </c>
      <c r="BO325" s="399">
        <v>30</v>
      </c>
      <c r="BP325" s="257"/>
      <c r="BQ325" s="423" t="s">
        <v>314</v>
      </c>
      <c r="BR325" s="323"/>
      <c r="BS325" s="324"/>
      <c r="BT325" s="324"/>
    </row>
    <row r="326" spans="35:72" ht="13.5" customHeight="1" x14ac:dyDescent="0.5">
      <c r="AI326" s="326"/>
      <c r="AJ326" s="280"/>
      <c r="AK326" s="399"/>
      <c r="AL326" s="399"/>
      <c r="AM326" s="399"/>
      <c r="AN326" s="399"/>
      <c r="AO326" s="399"/>
      <c r="AP326" s="399"/>
      <c r="AQ326" s="399"/>
      <c r="AR326" s="399"/>
      <c r="AS326" s="399"/>
      <c r="AT326" s="399"/>
      <c r="AU326" s="399"/>
      <c r="AV326" s="399"/>
      <c r="AW326" s="399"/>
      <c r="AX326" s="399"/>
      <c r="AY326" s="399"/>
      <c r="AZ326" s="399"/>
      <c r="BA326" s="399"/>
      <c r="BB326" s="399"/>
      <c r="BC326" s="399"/>
      <c r="BD326" s="399"/>
      <c r="BE326" s="399"/>
      <c r="BF326" s="399"/>
      <c r="BG326" s="399"/>
      <c r="BH326" s="399"/>
      <c r="BI326" s="399"/>
      <c r="BJ326" s="399"/>
      <c r="BK326" s="399"/>
      <c r="BL326" s="399"/>
      <c r="BM326" s="399"/>
      <c r="BN326" s="399"/>
      <c r="BO326" s="399"/>
      <c r="BP326" s="257"/>
      <c r="BQ326" s="423" t="s">
        <v>323</v>
      </c>
      <c r="BR326" s="323"/>
      <c r="BS326" s="324"/>
      <c r="BT326" s="324"/>
    </row>
    <row r="327" spans="35:72" ht="13.5" customHeight="1" x14ac:dyDescent="0.5">
      <c r="AI327" s="326"/>
      <c r="AJ327" s="322"/>
      <c r="AK327" s="410">
        <v>1</v>
      </c>
      <c r="AL327" s="285"/>
      <c r="AM327" s="285"/>
      <c r="AN327" s="285"/>
      <c r="AO327" s="285"/>
      <c r="AP327" s="285"/>
      <c r="AQ327" s="285"/>
      <c r="AR327" s="285"/>
      <c r="AS327" s="285"/>
      <c r="AT327" s="285"/>
      <c r="AU327" s="285"/>
      <c r="AV327" s="285"/>
      <c r="AW327" s="285"/>
      <c r="AX327" s="285"/>
      <c r="AY327" s="285"/>
      <c r="AZ327" s="285"/>
      <c r="BA327" s="285"/>
      <c r="BB327" s="285"/>
      <c r="BC327" s="285"/>
      <c r="BD327" s="285"/>
      <c r="BE327" s="285"/>
      <c r="BF327" s="285"/>
      <c r="BG327" s="285"/>
      <c r="BH327" s="285"/>
      <c r="BI327" s="285"/>
      <c r="BJ327" s="285"/>
      <c r="BK327" s="285"/>
      <c r="BL327" s="285"/>
      <c r="BM327" s="285"/>
      <c r="BN327" s="285"/>
      <c r="BO327" s="285"/>
      <c r="BP327" s="257"/>
      <c r="BQ327" s="408" t="str">
        <f t="shared" ref="BQ327:BQ350" si="30">IFERROR(AVERAGE(AL327:BO327),"")</f>
        <v/>
      </c>
      <c r="BR327" s="323"/>
      <c r="BS327" s="324"/>
      <c r="BT327" s="324"/>
    </row>
    <row r="328" spans="35:72" ht="13.5" customHeight="1" x14ac:dyDescent="0.5">
      <c r="AI328" s="326"/>
      <c r="AJ328" s="322"/>
      <c r="AK328" s="410">
        <v>2</v>
      </c>
      <c r="AL328" s="285"/>
      <c r="AM328" s="285"/>
      <c r="AN328" s="285"/>
      <c r="AO328" s="285"/>
      <c r="AP328" s="285"/>
      <c r="AQ328" s="285"/>
      <c r="AR328" s="285"/>
      <c r="AS328" s="285"/>
      <c r="AT328" s="285"/>
      <c r="AU328" s="285"/>
      <c r="AV328" s="285"/>
      <c r="AW328" s="285"/>
      <c r="AX328" s="285"/>
      <c r="AY328" s="285"/>
      <c r="AZ328" s="285"/>
      <c r="BA328" s="285"/>
      <c r="BB328" s="285"/>
      <c r="BC328" s="285"/>
      <c r="BD328" s="285"/>
      <c r="BE328" s="285"/>
      <c r="BF328" s="285"/>
      <c r="BG328" s="285"/>
      <c r="BH328" s="285"/>
      <c r="BI328" s="285"/>
      <c r="BJ328" s="285"/>
      <c r="BK328" s="285"/>
      <c r="BL328" s="285"/>
      <c r="BM328" s="285"/>
      <c r="BN328" s="285"/>
      <c r="BO328" s="285"/>
      <c r="BP328" s="257"/>
      <c r="BQ328" s="408" t="str">
        <f t="shared" si="30"/>
        <v/>
      </c>
      <c r="BR328" s="323"/>
      <c r="BS328" s="324"/>
      <c r="BT328" s="324"/>
    </row>
    <row r="329" spans="35:72" ht="13.5" customHeight="1" x14ac:dyDescent="0.5">
      <c r="AI329" s="326"/>
      <c r="AJ329" s="322"/>
      <c r="AK329" s="410">
        <v>3</v>
      </c>
      <c r="AL329" s="285"/>
      <c r="AM329" s="285"/>
      <c r="AN329" s="285"/>
      <c r="AO329" s="285"/>
      <c r="AP329" s="285"/>
      <c r="AQ329" s="285"/>
      <c r="AR329" s="285"/>
      <c r="AS329" s="285"/>
      <c r="AT329" s="285"/>
      <c r="AU329" s="285"/>
      <c r="AV329" s="285"/>
      <c r="AW329" s="285"/>
      <c r="AX329" s="285"/>
      <c r="AY329" s="285"/>
      <c r="AZ329" s="285"/>
      <c r="BA329" s="285"/>
      <c r="BB329" s="285"/>
      <c r="BC329" s="285"/>
      <c r="BD329" s="285"/>
      <c r="BE329" s="285"/>
      <c r="BF329" s="285"/>
      <c r="BG329" s="285"/>
      <c r="BH329" s="285"/>
      <c r="BI329" s="285"/>
      <c r="BJ329" s="285"/>
      <c r="BK329" s="285"/>
      <c r="BL329" s="285"/>
      <c r="BM329" s="285"/>
      <c r="BN329" s="285"/>
      <c r="BO329" s="285"/>
      <c r="BP329" s="257"/>
      <c r="BQ329" s="408" t="str">
        <f t="shared" si="30"/>
        <v/>
      </c>
      <c r="BR329" s="323"/>
      <c r="BS329" s="324"/>
      <c r="BT329" s="324"/>
    </row>
    <row r="330" spans="35:72" ht="13.5" customHeight="1" x14ac:dyDescent="0.5">
      <c r="AI330" s="326"/>
      <c r="AJ330" s="322"/>
      <c r="AK330" s="410">
        <v>4</v>
      </c>
      <c r="AL330" s="285"/>
      <c r="AM330" s="285"/>
      <c r="AN330" s="285"/>
      <c r="AO330" s="285"/>
      <c r="AP330" s="285"/>
      <c r="AQ330" s="285"/>
      <c r="AR330" s="285"/>
      <c r="AS330" s="285"/>
      <c r="AT330" s="285"/>
      <c r="AU330" s="285"/>
      <c r="AV330" s="285"/>
      <c r="AW330" s="285"/>
      <c r="AX330" s="285"/>
      <c r="AY330" s="285"/>
      <c r="AZ330" s="285"/>
      <c r="BA330" s="285"/>
      <c r="BB330" s="285"/>
      <c r="BC330" s="285"/>
      <c r="BD330" s="285"/>
      <c r="BE330" s="285"/>
      <c r="BF330" s="285"/>
      <c r="BG330" s="285"/>
      <c r="BH330" s="285"/>
      <c r="BI330" s="285"/>
      <c r="BJ330" s="285"/>
      <c r="BK330" s="285"/>
      <c r="BL330" s="285"/>
      <c r="BM330" s="285"/>
      <c r="BN330" s="285"/>
      <c r="BO330" s="285"/>
      <c r="BP330" s="257"/>
      <c r="BQ330" s="408" t="str">
        <f t="shared" si="30"/>
        <v/>
      </c>
      <c r="BR330" s="323"/>
      <c r="BS330" s="324"/>
      <c r="BT330" s="324"/>
    </row>
    <row r="331" spans="35:72" ht="13.5" customHeight="1" x14ac:dyDescent="0.5">
      <c r="AI331" s="326"/>
      <c r="AJ331" s="322"/>
      <c r="AK331" s="410">
        <v>5</v>
      </c>
      <c r="AL331" s="285"/>
      <c r="AM331" s="285"/>
      <c r="AN331" s="285"/>
      <c r="AO331" s="285"/>
      <c r="AP331" s="285"/>
      <c r="AQ331" s="285"/>
      <c r="AR331" s="285"/>
      <c r="AS331" s="285"/>
      <c r="AT331" s="285"/>
      <c r="AU331" s="285"/>
      <c r="AV331" s="285"/>
      <c r="AW331" s="285"/>
      <c r="AX331" s="285"/>
      <c r="AY331" s="285"/>
      <c r="AZ331" s="285"/>
      <c r="BA331" s="285"/>
      <c r="BB331" s="285"/>
      <c r="BC331" s="285"/>
      <c r="BD331" s="285"/>
      <c r="BE331" s="285"/>
      <c r="BF331" s="285"/>
      <c r="BG331" s="285"/>
      <c r="BH331" s="285"/>
      <c r="BI331" s="285"/>
      <c r="BJ331" s="285"/>
      <c r="BK331" s="285"/>
      <c r="BL331" s="285"/>
      <c r="BM331" s="285"/>
      <c r="BN331" s="285"/>
      <c r="BO331" s="285"/>
      <c r="BP331" s="257"/>
      <c r="BQ331" s="408" t="str">
        <f t="shared" si="30"/>
        <v/>
      </c>
      <c r="BR331" s="323"/>
      <c r="BS331" s="324"/>
      <c r="BT331" s="324"/>
    </row>
    <row r="332" spans="35:72" ht="13.5" customHeight="1" x14ac:dyDescent="0.5">
      <c r="AI332" s="326"/>
      <c r="AJ332" s="322"/>
      <c r="AK332" s="410">
        <v>6</v>
      </c>
      <c r="AL332" s="285"/>
      <c r="AM332" s="285"/>
      <c r="AN332" s="285"/>
      <c r="AO332" s="285"/>
      <c r="AP332" s="285"/>
      <c r="AQ332" s="285"/>
      <c r="AR332" s="285"/>
      <c r="AS332" s="285"/>
      <c r="AT332" s="285"/>
      <c r="AU332" s="285"/>
      <c r="AV332" s="285"/>
      <c r="AW332" s="285"/>
      <c r="AX332" s="285"/>
      <c r="AY332" s="285"/>
      <c r="AZ332" s="285"/>
      <c r="BA332" s="285"/>
      <c r="BB332" s="285"/>
      <c r="BC332" s="285"/>
      <c r="BD332" s="285"/>
      <c r="BE332" s="285"/>
      <c r="BF332" s="285"/>
      <c r="BG332" s="285"/>
      <c r="BH332" s="285"/>
      <c r="BI332" s="285"/>
      <c r="BJ332" s="285"/>
      <c r="BK332" s="285"/>
      <c r="BL332" s="285"/>
      <c r="BM332" s="285"/>
      <c r="BN332" s="285"/>
      <c r="BO332" s="285"/>
      <c r="BP332" s="257"/>
      <c r="BQ332" s="408" t="str">
        <f t="shared" si="30"/>
        <v/>
      </c>
      <c r="BR332" s="323"/>
      <c r="BS332" s="324"/>
      <c r="BT332" s="324"/>
    </row>
    <row r="333" spans="35:72" ht="13.5" customHeight="1" x14ac:dyDescent="0.5">
      <c r="AI333" s="326"/>
      <c r="AJ333" s="322"/>
      <c r="AK333" s="410">
        <v>7</v>
      </c>
      <c r="AL333" s="285"/>
      <c r="AM333" s="285"/>
      <c r="AN333" s="285"/>
      <c r="AO333" s="285"/>
      <c r="AP333" s="285"/>
      <c r="AQ333" s="285"/>
      <c r="AR333" s="285"/>
      <c r="AS333" s="285"/>
      <c r="AT333" s="285"/>
      <c r="AU333" s="285"/>
      <c r="AV333" s="285"/>
      <c r="AW333" s="285"/>
      <c r="AX333" s="285"/>
      <c r="AY333" s="285"/>
      <c r="AZ333" s="285"/>
      <c r="BA333" s="285"/>
      <c r="BB333" s="285"/>
      <c r="BC333" s="285"/>
      <c r="BD333" s="285"/>
      <c r="BE333" s="285"/>
      <c r="BF333" s="285"/>
      <c r="BG333" s="285"/>
      <c r="BH333" s="285"/>
      <c r="BI333" s="285"/>
      <c r="BJ333" s="285"/>
      <c r="BK333" s="285"/>
      <c r="BL333" s="285"/>
      <c r="BM333" s="285"/>
      <c r="BN333" s="285"/>
      <c r="BO333" s="285"/>
      <c r="BP333" s="257"/>
      <c r="BQ333" s="408" t="str">
        <f t="shared" si="30"/>
        <v/>
      </c>
      <c r="BR333" s="323"/>
      <c r="BS333" s="324"/>
      <c r="BT333" s="324"/>
    </row>
    <row r="334" spans="35:72" ht="13.5" customHeight="1" x14ac:dyDescent="0.5">
      <c r="AI334" s="326"/>
      <c r="AJ334" s="322"/>
      <c r="AK334" s="410">
        <v>8</v>
      </c>
      <c r="AL334" s="285"/>
      <c r="AM334" s="285"/>
      <c r="AN334" s="285"/>
      <c r="AO334" s="285"/>
      <c r="AP334" s="285"/>
      <c r="AQ334" s="285"/>
      <c r="AR334" s="285"/>
      <c r="AS334" s="285"/>
      <c r="AT334" s="285"/>
      <c r="AU334" s="285"/>
      <c r="AV334" s="285"/>
      <c r="AW334" s="285"/>
      <c r="AX334" s="285"/>
      <c r="AY334" s="285"/>
      <c r="AZ334" s="285"/>
      <c r="BA334" s="285"/>
      <c r="BB334" s="285"/>
      <c r="BC334" s="285"/>
      <c r="BD334" s="285"/>
      <c r="BE334" s="285"/>
      <c r="BF334" s="285"/>
      <c r="BG334" s="285"/>
      <c r="BH334" s="285"/>
      <c r="BI334" s="285"/>
      <c r="BJ334" s="285"/>
      <c r="BK334" s="285"/>
      <c r="BL334" s="285"/>
      <c r="BM334" s="285"/>
      <c r="BN334" s="285"/>
      <c r="BO334" s="285"/>
      <c r="BP334" s="257"/>
      <c r="BQ334" s="408" t="str">
        <f t="shared" si="30"/>
        <v/>
      </c>
      <c r="BR334" s="323"/>
      <c r="BS334" s="324"/>
      <c r="BT334" s="324"/>
    </row>
    <row r="335" spans="35:72" ht="13.5" customHeight="1" x14ac:dyDescent="0.5">
      <c r="AI335" s="326"/>
      <c r="AJ335" s="322"/>
      <c r="AK335" s="410">
        <v>9</v>
      </c>
      <c r="AL335" s="285"/>
      <c r="AM335" s="285"/>
      <c r="AN335" s="285"/>
      <c r="AO335" s="285"/>
      <c r="AP335" s="285"/>
      <c r="AQ335" s="285"/>
      <c r="AR335" s="285"/>
      <c r="AS335" s="285"/>
      <c r="AT335" s="285"/>
      <c r="AU335" s="285"/>
      <c r="AV335" s="285"/>
      <c r="AW335" s="285"/>
      <c r="AX335" s="285"/>
      <c r="AY335" s="285"/>
      <c r="AZ335" s="285"/>
      <c r="BA335" s="285"/>
      <c r="BB335" s="285"/>
      <c r="BC335" s="285"/>
      <c r="BD335" s="285"/>
      <c r="BE335" s="285"/>
      <c r="BF335" s="285"/>
      <c r="BG335" s="285"/>
      <c r="BH335" s="285"/>
      <c r="BI335" s="285"/>
      <c r="BJ335" s="285"/>
      <c r="BK335" s="285"/>
      <c r="BL335" s="285"/>
      <c r="BM335" s="285"/>
      <c r="BN335" s="285"/>
      <c r="BO335" s="285"/>
      <c r="BP335" s="257"/>
      <c r="BQ335" s="408" t="str">
        <f t="shared" si="30"/>
        <v/>
      </c>
      <c r="BR335" s="323"/>
      <c r="BS335" s="324"/>
      <c r="BT335" s="324"/>
    </row>
    <row r="336" spans="35:72" ht="13.5" customHeight="1" x14ac:dyDescent="0.5">
      <c r="AI336" s="326"/>
      <c r="AJ336" s="322"/>
      <c r="AK336" s="410">
        <v>10</v>
      </c>
      <c r="AL336" s="285"/>
      <c r="AM336" s="285"/>
      <c r="AN336" s="285"/>
      <c r="AO336" s="285"/>
      <c r="AP336" s="285"/>
      <c r="AQ336" s="285"/>
      <c r="AR336" s="285"/>
      <c r="AS336" s="285"/>
      <c r="AT336" s="285"/>
      <c r="AU336" s="285"/>
      <c r="AV336" s="285"/>
      <c r="AW336" s="285"/>
      <c r="AX336" s="285"/>
      <c r="AY336" s="285"/>
      <c r="AZ336" s="285"/>
      <c r="BA336" s="285"/>
      <c r="BB336" s="285"/>
      <c r="BC336" s="285"/>
      <c r="BD336" s="285"/>
      <c r="BE336" s="285"/>
      <c r="BF336" s="285"/>
      <c r="BG336" s="285"/>
      <c r="BH336" s="285"/>
      <c r="BI336" s="285"/>
      <c r="BJ336" s="285"/>
      <c r="BK336" s="285"/>
      <c r="BL336" s="285"/>
      <c r="BM336" s="285"/>
      <c r="BN336" s="285"/>
      <c r="BO336" s="285"/>
      <c r="BP336" s="257"/>
      <c r="BQ336" s="408" t="str">
        <f t="shared" si="30"/>
        <v/>
      </c>
      <c r="BR336" s="323"/>
      <c r="BS336" s="324"/>
      <c r="BT336" s="324"/>
    </row>
    <row r="337" spans="35:72" ht="13.5" customHeight="1" x14ac:dyDescent="0.5">
      <c r="AI337" s="326"/>
      <c r="AJ337" s="322"/>
      <c r="AK337" s="410">
        <v>11</v>
      </c>
      <c r="AL337" s="285"/>
      <c r="AM337" s="285"/>
      <c r="AN337" s="285"/>
      <c r="AO337" s="285"/>
      <c r="AP337" s="285"/>
      <c r="AQ337" s="285"/>
      <c r="AR337" s="285"/>
      <c r="AS337" s="285"/>
      <c r="AT337" s="285"/>
      <c r="AU337" s="285"/>
      <c r="AV337" s="285"/>
      <c r="AW337" s="285"/>
      <c r="AX337" s="285"/>
      <c r="AY337" s="285"/>
      <c r="AZ337" s="285"/>
      <c r="BA337" s="285"/>
      <c r="BB337" s="285"/>
      <c r="BC337" s="285"/>
      <c r="BD337" s="285"/>
      <c r="BE337" s="285"/>
      <c r="BF337" s="285"/>
      <c r="BG337" s="285"/>
      <c r="BH337" s="285"/>
      <c r="BI337" s="285"/>
      <c r="BJ337" s="285"/>
      <c r="BK337" s="285"/>
      <c r="BL337" s="285"/>
      <c r="BM337" s="285"/>
      <c r="BN337" s="285"/>
      <c r="BO337" s="285"/>
      <c r="BP337" s="257"/>
      <c r="BQ337" s="408" t="str">
        <f t="shared" si="30"/>
        <v/>
      </c>
      <c r="BR337" s="323"/>
      <c r="BS337" s="324"/>
      <c r="BT337" s="324"/>
    </row>
    <row r="338" spans="35:72" ht="13.5" customHeight="1" x14ac:dyDescent="0.5">
      <c r="AI338" s="326"/>
      <c r="AJ338" s="322"/>
      <c r="AK338" s="410">
        <v>12</v>
      </c>
      <c r="AL338" s="285"/>
      <c r="AM338" s="285"/>
      <c r="AN338" s="285"/>
      <c r="AO338" s="285"/>
      <c r="AP338" s="285"/>
      <c r="AQ338" s="285"/>
      <c r="AR338" s="285"/>
      <c r="AS338" s="285"/>
      <c r="AT338" s="285"/>
      <c r="AU338" s="285"/>
      <c r="AV338" s="285"/>
      <c r="AW338" s="285"/>
      <c r="AX338" s="285"/>
      <c r="AY338" s="285"/>
      <c r="AZ338" s="285"/>
      <c r="BA338" s="285"/>
      <c r="BB338" s="285"/>
      <c r="BC338" s="285"/>
      <c r="BD338" s="285"/>
      <c r="BE338" s="285"/>
      <c r="BF338" s="285"/>
      <c r="BG338" s="285"/>
      <c r="BH338" s="285"/>
      <c r="BI338" s="285"/>
      <c r="BJ338" s="285"/>
      <c r="BK338" s="285"/>
      <c r="BL338" s="285"/>
      <c r="BM338" s="285"/>
      <c r="BN338" s="285"/>
      <c r="BO338" s="285"/>
      <c r="BP338" s="257"/>
      <c r="BQ338" s="408" t="str">
        <f t="shared" si="30"/>
        <v/>
      </c>
      <c r="BR338" s="323"/>
      <c r="BS338" s="324"/>
      <c r="BT338" s="324"/>
    </row>
    <row r="339" spans="35:72" ht="13.5" customHeight="1" x14ac:dyDescent="0.5">
      <c r="AI339" s="326"/>
      <c r="AJ339" s="322"/>
      <c r="AK339" s="410">
        <v>13</v>
      </c>
      <c r="AL339" s="285"/>
      <c r="AM339" s="285"/>
      <c r="AN339" s="285"/>
      <c r="AO339" s="285"/>
      <c r="AP339" s="285"/>
      <c r="AQ339" s="285"/>
      <c r="AR339" s="285"/>
      <c r="AS339" s="285"/>
      <c r="AT339" s="285"/>
      <c r="AU339" s="285"/>
      <c r="AV339" s="285"/>
      <c r="AW339" s="285"/>
      <c r="AX339" s="285"/>
      <c r="AY339" s="285"/>
      <c r="AZ339" s="285"/>
      <c r="BA339" s="285"/>
      <c r="BB339" s="285"/>
      <c r="BC339" s="285"/>
      <c r="BD339" s="285"/>
      <c r="BE339" s="285"/>
      <c r="BF339" s="285"/>
      <c r="BG339" s="285"/>
      <c r="BH339" s="285"/>
      <c r="BI339" s="285"/>
      <c r="BJ339" s="285"/>
      <c r="BK339" s="285"/>
      <c r="BL339" s="285"/>
      <c r="BM339" s="285"/>
      <c r="BN339" s="285"/>
      <c r="BO339" s="285"/>
      <c r="BP339" s="257"/>
      <c r="BQ339" s="408" t="str">
        <f t="shared" si="30"/>
        <v/>
      </c>
      <c r="BR339" s="323"/>
      <c r="BS339" s="324"/>
      <c r="BT339" s="324"/>
    </row>
    <row r="340" spans="35:72" ht="13.5" customHeight="1" x14ac:dyDescent="0.5">
      <c r="AI340" s="326"/>
      <c r="AJ340" s="322"/>
      <c r="AK340" s="410">
        <v>14</v>
      </c>
      <c r="AL340" s="285"/>
      <c r="AM340" s="285"/>
      <c r="AN340" s="285"/>
      <c r="AO340" s="285"/>
      <c r="AP340" s="285"/>
      <c r="AQ340" s="285"/>
      <c r="AR340" s="285"/>
      <c r="AS340" s="285"/>
      <c r="AT340" s="285"/>
      <c r="AU340" s="285"/>
      <c r="AV340" s="285"/>
      <c r="AW340" s="285"/>
      <c r="AX340" s="285"/>
      <c r="AY340" s="285"/>
      <c r="AZ340" s="285"/>
      <c r="BA340" s="285"/>
      <c r="BB340" s="285"/>
      <c r="BC340" s="285"/>
      <c r="BD340" s="285"/>
      <c r="BE340" s="285"/>
      <c r="BF340" s="285"/>
      <c r="BG340" s="285"/>
      <c r="BH340" s="285"/>
      <c r="BI340" s="285"/>
      <c r="BJ340" s="285"/>
      <c r="BK340" s="285"/>
      <c r="BL340" s="285"/>
      <c r="BM340" s="285"/>
      <c r="BN340" s="285"/>
      <c r="BO340" s="285"/>
      <c r="BP340" s="257"/>
      <c r="BQ340" s="408" t="str">
        <f t="shared" si="30"/>
        <v/>
      </c>
      <c r="BR340" s="323"/>
      <c r="BS340" s="324"/>
      <c r="BT340" s="324"/>
    </row>
    <row r="341" spans="35:72" ht="13.5" customHeight="1" x14ac:dyDescent="0.5">
      <c r="AI341" s="326"/>
      <c r="AJ341" s="322"/>
      <c r="AK341" s="410">
        <v>15</v>
      </c>
      <c r="AL341" s="285"/>
      <c r="AM341" s="285"/>
      <c r="AN341" s="285"/>
      <c r="AO341" s="285"/>
      <c r="AP341" s="285"/>
      <c r="AQ341" s="285"/>
      <c r="AR341" s="285"/>
      <c r="AS341" s="285"/>
      <c r="AT341" s="285"/>
      <c r="AU341" s="285"/>
      <c r="AV341" s="285"/>
      <c r="AW341" s="285"/>
      <c r="AX341" s="285"/>
      <c r="AY341" s="285"/>
      <c r="AZ341" s="285"/>
      <c r="BA341" s="285"/>
      <c r="BB341" s="285"/>
      <c r="BC341" s="285"/>
      <c r="BD341" s="285"/>
      <c r="BE341" s="285"/>
      <c r="BF341" s="285"/>
      <c r="BG341" s="285"/>
      <c r="BH341" s="285"/>
      <c r="BI341" s="285"/>
      <c r="BJ341" s="285"/>
      <c r="BK341" s="285"/>
      <c r="BL341" s="285"/>
      <c r="BM341" s="285"/>
      <c r="BN341" s="285"/>
      <c r="BO341" s="285"/>
      <c r="BP341" s="257"/>
      <c r="BQ341" s="408" t="str">
        <f t="shared" si="30"/>
        <v/>
      </c>
      <c r="BR341" s="323"/>
      <c r="BS341" s="324"/>
      <c r="BT341" s="324"/>
    </row>
    <row r="342" spans="35:72" ht="13.5" customHeight="1" x14ac:dyDescent="0.5">
      <c r="AI342" s="326"/>
      <c r="AJ342" s="322"/>
      <c r="AK342" s="410">
        <v>16</v>
      </c>
      <c r="AL342" s="285"/>
      <c r="AM342" s="285"/>
      <c r="AN342" s="285"/>
      <c r="AO342" s="285"/>
      <c r="AP342" s="285"/>
      <c r="AQ342" s="285"/>
      <c r="AR342" s="285"/>
      <c r="AS342" s="285"/>
      <c r="AT342" s="285"/>
      <c r="AU342" s="285"/>
      <c r="AV342" s="285"/>
      <c r="AW342" s="285"/>
      <c r="AX342" s="285"/>
      <c r="AY342" s="285"/>
      <c r="AZ342" s="285"/>
      <c r="BA342" s="285"/>
      <c r="BB342" s="285"/>
      <c r="BC342" s="285"/>
      <c r="BD342" s="285"/>
      <c r="BE342" s="285"/>
      <c r="BF342" s="285"/>
      <c r="BG342" s="285"/>
      <c r="BH342" s="285"/>
      <c r="BI342" s="285"/>
      <c r="BJ342" s="285"/>
      <c r="BK342" s="285"/>
      <c r="BL342" s="285"/>
      <c r="BM342" s="285"/>
      <c r="BN342" s="285"/>
      <c r="BO342" s="285"/>
      <c r="BP342" s="257"/>
      <c r="BQ342" s="408" t="str">
        <f t="shared" si="30"/>
        <v/>
      </c>
      <c r="BR342" s="323"/>
      <c r="BS342" s="324"/>
      <c r="BT342" s="324"/>
    </row>
    <row r="343" spans="35:72" ht="13.5" customHeight="1" x14ac:dyDescent="0.5">
      <c r="AI343" s="326"/>
      <c r="AJ343" s="280"/>
      <c r="AK343" s="410">
        <v>17</v>
      </c>
      <c r="AL343" s="285"/>
      <c r="AM343" s="285"/>
      <c r="AN343" s="285"/>
      <c r="AO343" s="285"/>
      <c r="AP343" s="285"/>
      <c r="AQ343" s="285"/>
      <c r="AR343" s="285"/>
      <c r="AS343" s="285"/>
      <c r="AT343" s="285"/>
      <c r="AU343" s="285"/>
      <c r="AV343" s="285"/>
      <c r="AW343" s="285"/>
      <c r="AX343" s="285"/>
      <c r="AY343" s="285"/>
      <c r="AZ343" s="285"/>
      <c r="BA343" s="285"/>
      <c r="BB343" s="285"/>
      <c r="BC343" s="285"/>
      <c r="BD343" s="285"/>
      <c r="BE343" s="285"/>
      <c r="BF343" s="285"/>
      <c r="BG343" s="285"/>
      <c r="BH343" s="285"/>
      <c r="BI343" s="285"/>
      <c r="BJ343" s="285"/>
      <c r="BK343" s="285"/>
      <c r="BL343" s="285"/>
      <c r="BM343" s="285"/>
      <c r="BN343" s="285"/>
      <c r="BO343" s="285"/>
      <c r="BP343" s="257"/>
      <c r="BQ343" s="408" t="str">
        <f t="shared" si="30"/>
        <v/>
      </c>
      <c r="BR343" s="323"/>
      <c r="BS343" s="324"/>
      <c r="BT343" s="324"/>
    </row>
    <row r="344" spans="35:72" ht="13.5" customHeight="1" x14ac:dyDescent="0.5">
      <c r="AI344" s="326"/>
      <c r="AJ344" s="280"/>
      <c r="AK344" s="410">
        <v>18</v>
      </c>
      <c r="AL344" s="285"/>
      <c r="AM344" s="285"/>
      <c r="AN344" s="285"/>
      <c r="AO344" s="285"/>
      <c r="AP344" s="285"/>
      <c r="AQ344" s="285"/>
      <c r="AR344" s="285"/>
      <c r="AS344" s="285"/>
      <c r="AT344" s="285"/>
      <c r="AU344" s="285"/>
      <c r="AV344" s="285"/>
      <c r="AW344" s="285"/>
      <c r="AX344" s="285"/>
      <c r="AY344" s="285"/>
      <c r="AZ344" s="285"/>
      <c r="BA344" s="285"/>
      <c r="BB344" s="285"/>
      <c r="BC344" s="285"/>
      <c r="BD344" s="285"/>
      <c r="BE344" s="285"/>
      <c r="BF344" s="285"/>
      <c r="BG344" s="285"/>
      <c r="BH344" s="285"/>
      <c r="BI344" s="285"/>
      <c r="BJ344" s="285"/>
      <c r="BK344" s="285"/>
      <c r="BL344" s="285"/>
      <c r="BM344" s="285"/>
      <c r="BN344" s="285"/>
      <c r="BO344" s="285"/>
      <c r="BP344" s="257"/>
      <c r="BQ344" s="408" t="str">
        <f t="shared" si="30"/>
        <v/>
      </c>
      <c r="BR344" s="323"/>
      <c r="BS344" s="324"/>
      <c r="BT344" s="324"/>
    </row>
    <row r="345" spans="35:72" ht="13.5" customHeight="1" x14ac:dyDescent="0.5">
      <c r="AI345" s="326"/>
      <c r="AJ345" s="280"/>
      <c r="AK345" s="410">
        <v>19</v>
      </c>
      <c r="AL345" s="285"/>
      <c r="AM345" s="285"/>
      <c r="AN345" s="285"/>
      <c r="AO345" s="285"/>
      <c r="AP345" s="285"/>
      <c r="AQ345" s="285"/>
      <c r="AR345" s="285"/>
      <c r="AS345" s="285"/>
      <c r="AT345" s="285"/>
      <c r="AU345" s="285"/>
      <c r="AV345" s="285"/>
      <c r="AW345" s="285"/>
      <c r="AX345" s="285"/>
      <c r="AY345" s="285"/>
      <c r="AZ345" s="285"/>
      <c r="BA345" s="285"/>
      <c r="BB345" s="285"/>
      <c r="BC345" s="285"/>
      <c r="BD345" s="285"/>
      <c r="BE345" s="285"/>
      <c r="BF345" s="285"/>
      <c r="BG345" s="285"/>
      <c r="BH345" s="285"/>
      <c r="BI345" s="285"/>
      <c r="BJ345" s="285"/>
      <c r="BK345" s="285"/>
      <c r="BL345" s="285"/>
      <c r="BM345" s="285"/>
      <c r="BN345" s="285"/>
      <c r="BO345" s="285"/>
      <c r="BP345" s="257"/>
      <c r="BQ345" s="408" t="str">
        <f t="shared" si="30"/>
        <v/>
      </c>
      <c r="BR345" s="323"/>
      <c r="BS345" s="324"/>
      <c r="BT345" s="324"/>
    </row>
    <row r="346" spans="35:72" ht="13.5" customHeight="1" x14ac:dyDescent="0.5">
      <c r="AI346" s="326"/>
      <c r="AJ346" s="280"/>
      <c r="AK346" s="410">
        <v>20</v>
      </c>
      <c r="AL346" s="285"/>
      <c r="AM346" s="285"/>
      <c r="AN346" s="285"/>
      <c r="AO346" s="285"/>
      <c r="AP346" s="285"/>
      <c r="AQ346" s="285"/>
      <c r="AR346" s="285"/>
      <c r="AS346" s="285"/>
      <c r="AT346" s="285"/>
      <c r="AU346" s="285"/>
      <c r="AV346" s="285"/>
      <c r="AW346" s="285"/>
      <c r="AX346" s="285"/>
      <c r="AY346" s="285"/>
      <c r="AZ346" s="285"/>
      <c r="BA346" s="285"/>
      <c r="BB346" s="285"/>
      <c r="BC346" s="285"/>
      <c r="BD346" s="285"/>
      <c r="BE346" s="285"/>
      <c r="BF346" s="285"/>
      <c r="BG346" s="285"/>
      <c r="BH346" s="285"/>
      <c r="BI346" s="285"/>
      <c r="BJ346" s="285"/>
      <c r="BK346" s="285"/>
      <c r="BL346" s="285"/>
      <c r="BM346" s="285"/>
      <c r="BN346" s="285"/>
      <c r="BO346" s="285"/>
      <c r="BP346" s="257"/>
      <c r="BQ346" s="408" t="str">
        <f t="shared" si="30"/>
        <v/>
      </c>
      <c r="BR346" s="323"/>
      <c r="BS346" s="324"/>
      <c r="BT346" s="324"/>
    </row>
    <row r="347" spans="35:72" ht="13.5" customHeight="1" x14ac:dyDescent="0.5">
      <c r="AI347" s="326"/>
      <c r="AJ347" s="280"/>
      <c r="AK347" s="410">
        <v>21</v>
      </c>
      <c r="AL347" s="285"/>
      <c r="AM347" s="285"/>
      <c r="AN347" s="285"/>
      <c r="AO347" s="285"/>
      <c r="AP347" s="285"/>
      <c r="AQ347" s="285"/>
      <c r="AR347" s="285"/>
      <c r="AS347" s="285"/>
      <c r="AT347" s="285"/>
      <c r="AU347" s="285"/>
      <c r="AV347" s="285"/>
      <c r="AW347" s="285"/>
      <c r="AX347" s="285"/>
      <c r="AY347" s="285"/>
      <c r="AZ347" s="285"/>
      <c r="BA347" s="285"/>
      <c r="BB347" s="285"/>
      <c r="BC347" s="285"/>
      <c r="BD347" s="285"/>
      <c r="BE347" s="285"/>
      <c r="BF347" s="285"/>
      <c r="BG347" s="285"/>
      <c r="BH347" s="285"/>
      <c r="BI347" s="285"/>
      <c r="BJ347" s="285"/>
      <c r="BK347" s="285"/>
      <c r="BL347" s="285"/>
      <c r="BM347" s="285"/>
      <c r="BN347" s="285"/>
      <c r="BO347" s="285"/>
      <c r="BP347" s="257"/>
      <c r="BQ347" s="408" t="str">
        <f t="shared" si="30"/>
        <v/>
      </c>
      <c r="BR347" s="323"/>
      <c r="BS347" s="324"/>
      <c r="BT347" s="324"/>
    </row>
    <row r="348" spans="35:72" ht="13.5" customHeight="1" x14ac:dyDescent="0.5">
      <c r="AI348" s="326"/>
      <c r="AJ348" s="280"/>
      <c r="AK348" s="410">
        <v>22</v>
      </c>
      <c r="AL348" s="285"/>
      <c r="AM348" s="285"/>
      <c r="AN348" s="285"/>
      <c r="AO348" s="285"/>
      <c r="AP348" s="285"/>
      <c r="AQ348" s="285"/>
      <c r="AR348" s="285"/>
      <c r="AS348" s="285"/>
      <c r="AT348" s="285"/>
      <c r="AU348" s="285"/>
      <c r="AV348" s="285"/>
      <c r="AW348" s="285"/>
      <c r="AX348" s="285"/>
      <c r="AY348" s="285"/>
      <c r="AZ348" s="285"/>
      <c r="BA348" s="285"/>
      <c r="BB348" s="285"/>
      <c r="BC348" s="285"/>
      <c r="BD348" s="285"/>
      <c r="BE348" s="285"/>
      <c r="BF348" s="285"/>
      <c r="BG348" s="285"/>
      <c r="BH348" s="285"/>
      <c r="BI348" s="285"/>
      <c r="BJ348" s="285"/>
      <c r="BK348" s="285"/>
      <c r="BL348" s="285"/>
      <c r="BM348" s="285"/>
      <c r="BN348" s="285"/>
      <c r="BO348" s="285"/>
      <c r="BP348" s="257"/>
      <c r="BQ348" s="408" t="str">
        <f t="shared" si="30"/>
        <v/>
      </c>
      <c r="BR348" s="323"/>
      <c r="BS348" s="324"/>
      <c r="BT348" s="324"/>
    </row>
    <row r="349" spans="35:72" ht="13.5" customHeight="1" x14ac:dyDescent="0.5">
      <c r="AI349" s="326"/>
      <c r="AJ349" s="280"/>
      <c r="AK349" s="410">
        <v>23</v>
      </c>
      <c r="AL349" s="285"/>
      <c r="AM349" s="285"/>
      <c r="AN349" s="285"/>
      <c r="AO349" s="285"/>
      <c r="AP349" s="285"/>
      <c r="AQ349" s="285"/>
      <c r="AR349" s="285"/>
      <c r="AS349" s="285"/>
      <c r="AT349" s="285"/>
      <c r="AU349" s="285"/>
      <c r="AV349" s="285"/>
      <c r="AW349" s="285"/>
      <c r="AX349" s="285"/>
      <c r="AY349" s="285"/>
      <c r="AZ349" s="285"/>
      <c r="BA349" s="285"/>
      <c r="BB349" s="285"/>
      <c r="BC349" s="285"/>
      <c r="BD349" s="285"/>
      <c r="BE349" s="285"/>
      <c r="BF349" s="285"/>
      <c r="BG349" s="285"/>
      <c r="BH349" s="285"/>
      <c r="BI349" s="285"/>
      <c r="BJ349" s="285"/>
      <c r="BK349" s="285"/>
      <c r="BL349" s="285"/>
      <c r="BM349" s="285"/>
      <c r="BN349" s="285"/>
      <c r="BO349" s="285"/>
      <c r="BP349" s="257"/>
      <c r="BQ349" s="408" t="str">
        <f t="shared" si="30"/>
        <v/>
      </c>
      <c r="BR349" s="323"/>
      <c r="BS349" s="352"/>
      <c r="BT349" s="324"/>
    </row>
    <row r="350" spans="35:72" ht="13.5" customHeight="1" x14ac:dyDescent="0.5">
      <c r="AI350" s="326"/>
      <c r="AJ350" s="280"/>
      <c r="AK350" s="411">
        <v>24</v>
      </c>
      <c r="AL350" s="294"/>
      <c r="AM350" s="294"/>
      <c r="AN350" s="294"/>
      <c r="AO350" s="294"/>
      <c r="AP350" s="294"/>
      <c r="AQ350" s="294"/>
      <c r="AR350" s="294"/>
      <c r="AS350" s="294"/>
      <c r="AT350" s="294"/>
      <c r="AU350" s="294"/>
      <c r="AV350" s="294"/>
      <c r="AW350" s="294"/>
      <c r="AX350" s="294"/>
      <c r="AY350" s="294"/>
      <c r="AZ350" s="294"/>
      <c r="BA350" s="294"/>
      <c r="BB350" s="294"/>
      <c r="BC350" s="294"/>
      <c r="BD350" s="294"/>
      <c r="BE350" s="294"/>
      <c r="BF350" s="294"/>
      <c r="BG350" s="294"/>
      <c r="BH350" s="294"/>
      <c r="BI350" s="294"/>
      <c r="BJ350" s="294"/>
      <c r="BK350" s="294"/>
      <c r="BL350" s="294"/>
      <c r="BM350" s="294"/>
      <c r="BN350" s="294"/>
      <c r="BO350" s="294"/>
      <c r="BP350" s="257"/>
      <c r="BQ350" s="409" t="str">
        <f t="shared" si="30"/>
        <v/>
      </c>
      <c r="BR350" s="323"/>
      <c r="BS350" s="324"/>
      <c r="BT350" s="324"/>
    </row>
    <row r="351" spans="35:72" ht="13.5" customHeight="1" x14ac:dyDescent="0.5">
      <c r="AI351" s="326"/>
      <c r="AJ351" s="373"/>
      <c r="AK351" s="274"/>
      <c r="AL351" s="267"/>
      <c r="AM351" s="267"/>
      <c r="AN351" s="267"/>
      <c r="AO351" s="267"/>
      <c r="AP351" s="267"/>
      <c r="AQ351" s="267"/>
      <c r="AR351" s="267"/>
      <c r="AS351" s="267"/>
      <c r="AT351" s="267"/>
      <c r="AU351" s="267"/>
      <c r="AV351" s="267"/>
      <c r="AW351" s="267"/>
      <c r="AX351" s="267"/>
      <c r="AY351" s="267"/>
      <c r="AZ351" s="267"/>
      <c r="BA351" s="267"/>
      <c r="BB351" s="267"/>
      <c r="BC351" s="267"/>
      <c r="BD351" s="267"/>
      <c r="BE351" s="267"/>
      <c r="BF351" s="267"/>
      <c r="BG351" s="267"/>
      <c r="BH351" s="267"/>
      <c r="BI351" s="267"/>
      <c r="BJ351" s="267"/>
      <c r="BK351" s="267"/>
      <c r="BL351" s="267"/>
      <c r="BM351" s="267"/>
      <c r="BN351" s="267"/>
      <c r="BO351" s="267"/>
      <c r="BP351" s="267"/>
      <c r="BQ351" s="375"/>
      <c r="BR351" s="331"/>
      <c r="BS351" s="324"/>
      <c r="BT351" s="324"/>
    </row>
    <row r="352" spans="35:72" ht="13.5" customHeight="1" x14ac:dyDescent="0.5">
      <c r="AI352" s="326"/>
      <c r="AJ352" s="296"/>
      <c r="AK352" s="394"/>
      <c r="AL352" s="297"/>
      <c r="AM352" s="297"/>
      <c r="AN352" s="297"/>
      <c r="AO352" s="297"/>
      <c r="AP352" s="297"/>
      <c r="AQ352" s="297"/>
      <c r="AR352" s="297"/>
      <c r="AS352" s="297"/>
      <c r="AT352" s="297"/>
      <c r="AU352" s="297"/>
      <c r="AV352" s="297"/>
      <c r="AW352" s="297"/>
      <c r="AX352" s="297"/>
      <c r="AY352" s="297"/>
      <c r="AZ352" s="297"/>
      <c r="BA352" s="297"/>
      <c r="BB352" s="297"/>
      <c r="BC352" s="297"/>
      <c r="BD352" s="297"/>
      <c r="BE352" s="297"/>
      <c r="BF352" s="297"/>
      <c r="BG352" s="297"/>
      <c r="BH352" s="297"/>
      <c r="BI352" s="297"/>
      <c r="BJ352" s="297"/>
      <c r="BK352" s="297"/>
      <c r="BL352" s="297"/>
      <c r="BM352" s="297"/>
      <c r="BN352" s="297"/>
      <c r="BO352" s="297"/>
      <c r="BP352" s="297"/>
      <c r="BQ352" s="375"/>
      <c r="BR352" s="298"/>
      <c r="BS352" s="324"/>
      <c r="BT352" s="324"/>
    </row>
    <row r="353" spans="35:72" ht="13.5" customHeight="1" x14ac:dyDescent="0.5">
      <c r="AI353" s="326"/>
      <c r="AJ353" s="373"/>
      <c r="AK353" s="395"/>
      <c r="AL353" s="374"/>
      <c r="AM353" s="374"/>
      <c r="AN353" s="374"/>
      <c r="AO353" s="374"/>
      <c r="AP353" s="374"/>
      <c r="AQ353" s="374"/>
      <c r="AR353" s="374"/>
      <c r="AS353" s="374"/>
      <c r="AT353" s="374"/>
      <c r="AU353" s="374"/>
      <c r="AV353" s="374"/>
      <c r="AW353" s="374"/>
      <c r="AX353" s="374"/>
      <c r="AY353" s="374"/>
      <c r="AZ353" s="374"/>
      <c r="BA353" s="374"/>
      <c r="BB353" s="374"/>
      <c r="BC353" s="374"/>
      <c r="BD353" s="374"/>
      <c r="BE353" s="374"/>
      <c r="BF353" s="374"/>
      <c r="BG353" s="374"/>
      <c r="BH353" s="374"/>
      <c r="BI353" s="374"/>
      <c r="BJ353" s="374"/>
      <c r="BK353" s="374"/>
      <c r="BL353" s="374"/>
      <c r="BM353" s="374"/>
      <c r="BN353" s="374"/>
      <c r="BO353" s="374"/>
      <c r="BP353" s="374"/>
      <c r="BQ353" s="374"/>
      <c r="BR353" s="331"/>
      <c r="BS353" s="324"/>
      <c r="BT353" s="324"/>
    </row>
    <row r="354" spans="35:72" ht="13.5" customHeight="1" x14ac:dyDescent="0.5">
      <c r="AI354" s="326"/>
      <c r="AJ354" s="280" t="s">
        <v>406</v>
      </c>
      <c r="AK354" s="396"/>
      <c r="AL354" s="375"/>
      <c r="AM354" s="375"/>
      <c r="AN354" s="375"/>
      <c r="AO354" s="375"/>
      <c r="AP354" s="375"/>
      <c r="AQ354" s="375"/>
      <c r="AR354" s="375"/>
      <c r="AS354" s="375"/>
      <c r="AT354" s="375"/>
      <c r="AU354" s="375"/>
      <c r="AV354" s="375"/>
      <c r="AW354" s="375"/>
      <c r="AX354" s="375"/>
      <c r="AY354" s="375"/>
      <c r="AZ354" s="375"/>
      <c r="BA354" s="375"/>
      <c r="BB354" s="375"/>
      <c r="BC354" s="375"/>
      <c r="BD354" s="375"/>
      <c r="BE354" s="375"/>
      <c r="BF354" s="375"/>
      <c r="BG354" s="375"/>
      <c r="BH354" s="375"/>
      <c r="BI354" s="375"/>
      <c r="BJ354" s="375"/>
      <c r="BK354" s="375"/>
      <c r="BL354" s="375"/>
      <c r="BM354" s="375"/>
      <c r="BN354" s="375"/>
      <c r="BO354" s="375"/>
      <c r="BP354" s="375"/>
      <c r="BQ354" s="257"/>
      <c r="BR354" s="331"/>
      <c r="BS354" s="324"/>
      <c r="BT354" s="324"/>
    </row>
    <row r="355" spans="35:72" ht="13.5" customHeight="1" x14ac:dyDescent="0.5">
      <c r="AI355" s="326"/>
      <c r="AJ355" s="280"/>
      <c r="AK355" s="396"/>
      <c r="AL355" s="375"/>
      <c r="AM355" s="375"/>
      <c r="AN355" s="375"/>
      <c r="AO355" s="375"/>
      <c r="AP355" s="375"/>
      <c r="AQ355" s="375"/>
      <c r="AR355" s="375"/>
      <c r="AS355" s="375"/>
      <c r="AT355" s="375"/>
      <c r="AU355" s="375"/>
      <c r="AV355" s="375"/>
      <c r="AW355" s="375"/>
      <c r="AX355" s="375"/>
      <c r="AY355" s="375"/>
      <c r="AZ355" s="375"/>
      <c r="BA355" s="375"/>
      <c r="BB355" s="375"/>
      <c r="BC355" s="375"/>
      <c r="BD355" s="375"/>
      <c r="BE355" s="375"/>
      <c r="BF355" s="375"/>
      <c r="BG355" s="375"/>
      <c r="BH355" s="375"/>
      <c r="BI355" s="375"/>
      <c r="BJ355" s="375"/>
      <c r="BK355" s="375"/>
      <c r="BL355" s="375"/>
      <c r="BM355" s="375"/>
      <c r="BN355" s="375"/>
      <c r="BO355" s="375"/>
      <c r="BP355" s="375"/>
      <c r="BQ355" s="257"/>
      <c r="BR355" s="331"/>
      <c r="BS355" s="324"/>
      <c r="BT355" s="324"/>
    </row>
    <row r="356" spans="35:72" ht="13.5" customHeight="1" x14ac:dyDescent="0.5">
      <c r="AI356" s="326"/>
      <c r="AJ356" s="280"/>
      <c r="AK356" s="399" t="s">
        <v>321</v>
      </c>
      <c r="AL356" s="399">
        <v>1</v>
      </c>
      <c r="AM356" s="399">
        <v>2</v>
      </c>
      <c r="AN356" s="399">
        <v>3</v>
      </c>
      <c r="AO356" s="399">
        <v>4</v>
      </c>
      <c r="AP356" s="399">
        <v>5</v>
      </c>
      <c r="AQ356" s="399">
        <v>6</v>
      </c>
      <c r="AR356" s="399">
        <v>7</v>
      </c>
      <c r="AS356" s="399">
        <v>8</v>
      </c>
      <c r="AT356" s="399">
        <v>9</v>
      </c>
      <c r="AU356" s="399">
        <v>10</v>
      </c>
      <c r="AV356" s="399">
        <v>11</v>
      </c>
      <c r="AW356" s="399">
        <v>12</v>
      </c>
      <c r="AX356" s="399">
        <v>13</v>
      </c>
      <c r="AY356" s="399">
        <v>14</v>
      </c>
      <c r="AZ356" s="399">
        <v>15</v>
      </c>
      <c r="BA356" s="399">
        <v>16</v>
      </c>
      <c r="BB356" s="399">
        <v>17</v>
      </c>
      <c r="BC356" s="399">
        <v>18</v>
      </c>
      <c r="BD356" s="399">
        <v>19</v>
      </c>
      <c r="BE356" s="399">
        <v>20</v>
      </c>
      <c r="BF356" s="399">
        <v>21</v>
      </c>
      <c r="BG356" s="399">
        <v>22</v>
      </c>
      <c r="BH356" s="399">
        <v>23</v>
      </c>
      <c r="BI356" s="399">
        <v>24</v>
      </c>
      <c r="BJ356" s="399">
        <v>25</v>
      </c>
      <c r="BK356" s="399">
        <v>26</v>
      </c>
      <c r="BL356" s="399">
        <v>27</v>
      </c>
      <c r="BM356" s="399">
        <v>28</v>
      </c>
      <c r="BN356" s="399">
        <v>29</v>
      </c>
      <c r="BO356" s="399">
        <v>30</v>
      </c>
      <c r="BP356" s="399">
        <v>31</v>
      </c>
      <c r="BQ356" s="423" t="s">
        <v>314</v>
      </c>
      <c r="BR356" s="331"/>
      <c r="BS356" s="324"/>
      <c r="BT356" s="324"/>
    </row>
    <row r="357" spans="35:72" ht="13.5" customHeight="1" x14ac:dyDescent="0.5">
      <c r="AI357" s="326"/>
      <c r="AJ357" s="280"/>
      <c r="AK357" s="399"/>
      <c r="AL357" s="399"/>
      <c r="AM357" s="399"/>
      <c r="AN357" s="399"/>
      <c r="AO357" s="399"/>
      <c r="AP357" s="399"/>
      <c r="AQ357" s="399"/>
      <c r="AR357" s="399"/>
      <c r="AS357" s="399"/>
      <c r="AT357" s="399"/>
      <c r="AU357" s="399"/>
      <c r="AV357" s="399"/>
      <c r="AW357" s="399"/>
      <c r="AX357" s="399"/>
      <c r="AY357" s="399"/>
      <c r="AZ357" s="399"/>
      <c r="BA357" s="399"/>
      <c r="BB357" s="399"/>
      <c r="BC357" s="399"/>
      <c r="BD357" s="399"/>
      <c r="BE357" s="399"/>
      <c r="BF357" s="399"/>
      <c r="BG357" s="399"/>
      <c r="BH357" s="399"/>
      <c r="BI357" s="399"/>
      <c r="BJ357" s="399"/>
      <c r="BK357" s="399"/>
      <c r="BL357" s="399"/>
      <c r="BM357" s="399"/>
      <c r="BN357" s="399"/>
      <c r="BO357" s="399"/>
      <c r="BP357" s="399"/>
      <c r="BQ357" s="423" t="s">
        <v>323</v>
      </c>
      <c r="BR357" s="331"/>
      <c r="BS357" s="324"/>
      <c r="BT357" s="324"/>
    </row>
    <row r="358" spans="35:72" ht="13.5" customHeight="1" x14ac:dyDescent="0.5">
      <c r="AI358" s="326"/>
      <c r="AJ358" s="280"/>
      <c r="AK358" s="410">
        <v>1</v>
      </c>
      <c r="AL358" s="285"/>
      <c r="AM358" s="285"/>
      <c r="AN358" s="285"/>
      <c r="AO358" s="285"/>
      <c r="AP358" s="285"/>
      <c r="AQ358" s="285"/>
      <c r="AR358" s="285"/>
      <c r="AS358" s="285"/>
      <c r="AT358" s="285"/>
      <c r="AU358" s="285"/>
      <c r="AV358" s="285"/>
      <c r="AW358" s="285"/>
      <c r="AX358" s="285"/>
      <c r="AY358" s="285"/>
      <c r="AZ358" s="285"/>
      <c r="BA358" s="285"/>
      <c r="BB358" s="285"/>
      <c r="BC358" s="285"/>
      <c r="BD358" s="285"/>
      <c r="BE358" s="285"/>
      <c r="BF358" s="285"/>
      <c r="BG358" s="285"/>
      <c r="BH358" s="285"/>
      <c r="BI358" s="285"/>
      <c r="BJ358" s="285"/>
      <c r="BK358" s="285"/>
      <c r="BL358" s="285"/>
      <c r="BM358" s="285"/>
      <c r="BN358" s="285"/>
      <c r="BO358" s="285"/>
      <c r="BP358" s="285"/>
      <c r="BQ358" s="407" t="str">
        <f t="shared" ref="BQ358:BQ381" si="31">IFERROR(AVERAGE(AL358:BP358),"")</f>
        <v/>
      </c>
      <c r="BR358" s="331"/>
      <c r="BS358" s="324"/>
      <c r="BT358" s="324"/>
    </row>
    <row r="359" spans="35:72" ht="13.5" customHeight="1" x14ac:dyDescent="0.5">
      <c r="AI359" s="326"/>
      <c r="AJ359" s="322"/>
      <c r="AK359" s="410">
        <v>2</v>
      </c>
      <c r="AL359" s="285"/>
      <c r="AM359" s="285"/>
      <c r="AN359" s="285"/>
      <c r="AO359" s="285"/>
      <c r="AP359" s="285"/>
      <c r="AQ359" s="285"/>
      <c r="AR359" s="285"/>
      <c r="AS359" s="285"/>
      <c r="AT359" s="285"/>
      <c r="AU359" s="285"/>
      <c r="AV359" s="285"/>
      <c r="AW359" s="285"/>
      <c r="AX359" s="285"/>
      <c r="AY359" s="285"/>
      <c r="AZ359" s="285"/>
      <c r="BA359" s="285"/>
      <c r="BB359" s="285"/>
      <c r="BC359" s="285"/>
      <c r="BD359" s="285"/>
      <c r="BE359" s="285"/>
      <c r="BF359" s="285"/>
      <c r="BG359" s="285"/>
      <c r="BH359" s="285"/>
      <c r="BI359" s="285"/>
      <c r="BJ359" s="285"/>
      <c r="BK359" s="285"/>
      <c r="BL359" s="285"/>
      <c r="BM359" s="285"/>
      <c r="BN359" s="285"/>
      <c r="BO359" s="285"/>
      <c r="BP359" s="285"/>
      <c r="BQ359" s="408" t="str">
        <f t="shared" si="31"/>
        <v/>
      </c>
      <c r="BR359" s="331"/>
      <c r="BS359" s="324"/>
      <c r="BT359" s="324"/>
    </row>
    <row r="360" spans="35:72" ht="13.5" customHeight="1" x14ac:dyDescent="0.5">
      <c r="AI360" s="326"/>
      <c r="AJ360" s="322"/>
      <c r="AK360" s="410">
        <v>3</v>
      </c>
      <c r="AL360" s="285"/>
      <c r="AM360" s="285"/>
      <c r="AN360" s="285"/>
      <c r="AO360" s="285"/>
      <c r="AP360" s="285"/>
      <c r="AQ360" s="285"/>
      <c r="AR360" s="285"/>
      <c r="AS360" s="285"/>
      <c r="AT360" s="285"/>
      <c r="AU360" s="285"/>
      <c r="AV360" s="285"/>
      <c r="AW360" s="285"/>
      <c r="AX360" s="285"/>
      <c r="AY360" s="285"/>
      <c r="AZ360" s="285"/>
      <c r="BA360" s="285"/>
      <c r="BB360" s="285"/>
      <c r="BC360" s="285"/>
      <c r="BD360" s="285"/>
      <c r="BE360" s="285"/>
      <c r="BF360" s="285"/>
      <c r="BG360" s="285"/>
      <c r="BH360" s="285"/>
      <c r="BI360" s="285"/>
      <c r="BJ360" s="285"/>
      <c r="BK360" s="285"/>
      <c r="BL360" s="285"/>
      <c r="BM360" s="285"/>
      <c r="BN360" s="285"/>
      <c r="BO360" s="285"/>
      <c r="BP360" s="285"/>
      <c r="BQ360" s="408" t="str">
        <f t="shared" si="31"/>
        <v/>
      </c>
      <c r="BR360" s="331"/>
      <c r="BS360" s="324"/>
      <c r="BT360" s="324"/>
    </row>
    <row r="361" spans="35:72" ht="13.5" customHeight="1" x14ac:dyDescent="0.5">
      <c r="AI361" s="326"/>
      <c r="AJ361" s="322"/>
      <c r="AK361" s="410">
        <v>4</v>
      </c>
      <c r="AL361" s="285"/>
      <c r="AM361" s="285"/>
      <c r="AN361" s="285"/>
      <c r="AO361" s="285"/>
      <c r="AP361" s="285"/>
      <c r="AQ361" s="285"/>
      <c r="AR361" s="285"/>
      <c r="AS361" s="285"/>
      <c r="AT361" s="285"/>
      <c r="AU361" s="285"/>
      <c r="AV361" s="285"/>
      <c r="AW361" s="285"/>
      <c r="AX361" s="285"/>
      <c r="AY361" s="285"/>
      <c r="AZ361" s="285"/>
      <c r="BA361" s="285"/>
      <c r="BB361" s="285"/>
      <c r="BC361" s="285"/>
      <c r="BD361" s="285"/>
      <c r="BE361" s="285"/>
      <c r="BF361" s="285"/>
      <c r="BG361" s="285"/>
      <c r="BH361" s="285"/>
      <c r="BI361" s="285"/>
      <c r="BJ361" s="285"/>
      <c r="BK361" s="285"/>
      <c r="BL361" s="285"/>
      <c r="BM361" s="285"/>
      <c r="BN361" s="285"/>
      <c r="BO361" s="285"/>
      <c r="BP361" s="285"/>
      <c r="BQ361" s="408" t="str">
        <f t="shared" si="31"/>
        <v/>
      </c>
      <c r="BR361" s="331"/>
      <c r="BS361" s="324"/>
      <c r="BT361" s="324"/>
    </row>
    <row r="362" spans="35:72" ht="13.5" customHeight="1" x14ac:dyDescent="0.5">
      <c r="AI362" s="326"/>
      <c r="AJ362" s="322"/>
      <c r="AK362" s="410">
        <v>5</v>
      </c>
      <c r="AL362" s="285"/>
      <c r="AM362" s="285"/>
      <c r="AN362" s="285"/>
      <c r="AO362" s="285"/>
      <c r="AP362" s="285"/>
      <c r="AQ362" s="285"/>
      <c r="AR362" s="285"/>
      <c r="AS362" s="285"/>
      <c r="AT362" s="285"/>
      <c r="AU362" s="285"/>
      <c r="AV362" s="285"/>
      <c r="AW362" s="285"/>
      <c r="AX362" s="285"/>
      <c r="AY362" s="285"/>
      <c r="AZ362" s="285"/>
      <c r="BA362" s="285"/>
      <c r="BB362" s="285"/>
      <c r="BC362" s="285"/>
      <c r="BD362" s="285"/>
      <c r="BE362" s="285"/>
      <c r="BF362" s="285"/>
      <c r="BG362" s="285"/>
      <c r="BH362" s="285"/>
      <c r="BI362" s="285"/>
      <c r="BJ362" s="285"/>
      <c r="BK362" s="285"/>
      <c r="BL362" s="285"/>
      <c r="BM362" s="285"/>
      <c r="BN362" s="285"/>
      <c r="BO362" s="285"/>
      <c r="BP362" s="285"/>
      <c r="BQ362" s="408" t="str">
        <f t="shared" si="31"/>
        <v/>
      </c>
      <c r="BR362" s="331"/>
      <c r="BS362" s="324"/>
      <c r="BT362" s="324"/>
    </row>
    <row r="363" spans="35:72" ht="13.5" customHeight="1" x14ac:dyDescent="0.5">
      <c r="AI363" s="326"/>
      <c r="AJ363" s="322"/>
      <c r="AK363" s="410">
        <v>6</v>
      </c>
      <c r="AL363" s="285"/>
      <c r="AM363" s="285"/>
      <c r="AN363" s="285"/>
      <c r="AO363" s="285"/>
      <c r="AP363" s="285"/>
      <c r="AQ363" s="285"/>
      <c r="AR363" s="285"/>
      <c r="AS363" s="285"/>
      <c r="AT363" s="285"/>
      <c r="AU363" s="285"/>
      <c r="AV363" s="285"/>
      <c r="AW363" s="285"/>
      <c r="AX363" s="285"/>
      <c r="AY363" s="285"/>
      <c r="AZ363" s="285"/>
      <c r="BA363" s="285"/>
      <c r="BB363" s="285"/>
      <c r="BC363" s="285"/>
      <c r="BD363" s="285"/>
      <c r="BE363" s="285"/>
      <c r="BF363" s="285"/>
      <c r="BG363" s="285"/>
      <c r="BH363" s="285"/>
      <c r="BI363" s="285"/>
      <c r="BJ363" s="285"/>
      <c r="BK363" s="285"/>
      <c r="BL363" s="285"/>
      <c r="BM363" s="285"/>
      <c r="BN363" s="285"/>
      <c r="BO363" s="285"/>
      <c r="BP363" s="285"/>
      <c r="BQ363" s="408" t="str">
        <f t="shared" si="31"/>
        <v/>
      </c>
      <c r="BR363" s="331"/>
      <c r="BS363" s="324"/>
      <c r="BT363" s="324"/>
    </row>
    <row r="364" spans="35:72" ht="13.5" customHeight="1" x14ac:dyDescent="0.5">
      <c r="AI364" s="326"/>
      <c r="AJ364" s="322"/>
      <c r="AK364" s="410">
        <v>7</v>
      </c>
      <c r="AL364" s="285"/>
      <c r="AM364" s="285"/>
      <c r="AN364" s="285"/>
      <c r="AO364" s="285"/>
      <c r="AP364" s="285"/>
      <c r="AQ364" s="285"/>
      <c r="AR364" s="285"/>
      <c r="AS364" s="285"/>
      <c r="AT364" s="285"/>
      <c r="AU364" s="285"/>
      <c r="AV364" s="285"/>
      <c r="AW364" s="285"/>
      <c r="AX364" s="285"/>
      <c r="AY364" s="285"/>
      <c r="AZ364" s="285"/>
      <c r="BA364" s="285"/>
      <c r="BB364" s="285"/>
      <c r="BC364" s="285"/>
      <c r="BD364" s="285"/>
      <c r="BE364" s="285"/>
      <c r="BF364" s="285"/>
      <c r="BG364" s="285"/>
      <c r="BH364" s="285"/>
      <c r="BI364" s="285"/>
      <c r="BJ364" s="285"/>
      <c r="BK364" s="285"/>
      <c r="BL364" s="285"/>
      <c r="BM364" s="285"/>
      <c r="BN364" s="285"/>
      <c r="BO364" s="285"/>
      <c r="BP364" s="285"/>
      <c r="BQ364" s="408" t="str">
        <f t="shared" si="31"/>
        <v/>
      </c>
      <c r="BR364" s="331"/>
      <c r="BS364" s="324"/>
      <c r="BT364" s="324"/>
    </row>
    <row r="365" spans="35:72" ht="13.5" customHeight="1" x14ac:dyDescent="0.5">
      <c r="AI365" s="326"/>
      <c r="AJ365" s="322"/>
      <c r="AK365" s="410">
        <v>8</v>
      </c>
      <c r="AL365" s="285"/>
      <c r="AM365" s="285"/>
      <c r="AN365" s="285"/>
      <c r="AO365" s="285"/>
      <c r="AP365" s="285"/>
      <c r="AQ365" s="285"/>
      <c r="AR365" s="285"/>
      <c r="AS365" s="285"/>
      <c r="AT365" s="285"/>
      <c r="AU365" s="285"/>
      <c r="AV365" s="285"/>
      <c r="AW365" s="285"/>
      <c r="AX365" s="285"/>
      <c r="AY365" s="285"/>
      <c r="AZ365" s="285"/>
      <c r="BA365" s="285"/>
      <c r="BB365" s="285"/>
      <c r="BC365" s="285"/>
      <c r="BD365" s="285"/>
      <c r="BE365" s="285"/>
      <c r="BF365" s="285"/>
      <c r="BG365" s="285"/>
      <c r="BH365" s="285"/>
      <c r="BI365" s="285"/>
      <c r="BJ365" s="285"/>
      <c r="BK365" s="285"/>
      <c r="BL365" s="285"/>
      <c r="BM365" s="285"/>
      <c r="BN365" s="285"/>
      <c r="BO365" s="285"/>
      <c r="BP365" s="285"/>
      <c r="BQ365" s="408" t="str">
        <f t="shared" si="31"/>
        <v/>
      </c>
      <c r="BR365" s="331"/>
      <c r="BS365" s="324"/>
      <c r="BT365" s="324"/>
    </row>
    <row r="366" spans="35:72" ht="13.5" customHeight="1" x14ac:dyDescent="0.5">
      <c r="AI366" s="326"/>
      <c r="AJ366" s="322"/>
      <c r="AK366" s="410">
        <v>9</v>
      </c>
      <c r="AL366" s="285"/>
      <c r="AM366" s="285"/>
      <c r="AN366" s="285"/>
      <c r="AO366" s="285"/>
      <c r="AP366" s="285"/>
      <c r="AQ366" s="285"/>
      <c r="AR366" s="285"/>
      <c r="AS366" s="285"/>
      <c r="AT366" s="285"/>
      <c r="AU366" s="285"/>
      <c r="AV366" s="285"/>
      <c r="AW366" s="285"/>
      <c r="AX366" s="285"/>
      <c r="AY366" s="285"/>
      <c r="AZ366" s="285"/>
      <c r="BA366" s="285"/>
      <c r="BB366" s="285"/>
      <c r="BC366" s="285"/>
      <c r="BD366" s="285"/>
      <c r="BE366" s="285"/>
      <c r="BF366" s="285"/>
      <c r="BG366" s="285"/>
      <c r="BH366" s="285"/>
      <c r="BI366" s="285"/>
      <c r="BJ366" s="285"/>
      <c r="BK366" s="285"/>
      <c r="BL366" s="285"/>
      <c r="BM366" s="285"/>
      <c r="BN366" s="285"/>
      <c r="BO366" s="285"/>
      <c r="BP366" s="285"/>
      <c r="BQ366" s="408" t="str">
        <f t="shared" si="31"/>
        <v/>
      </c>
      <c r="BR366" s="331"/>
      <c r="BS366" s="324"/>
      <c r="BT366" s="324"/>
    </row>
    <row r="367" spans="35:72" ht="13.5" customHeight="1" x14ac:dyDescent="0.5">
      <c r="AI367" s="326"/>
      <c r="AJ367" s="322"/>
      <c r="AK367" s="410">
        <v>10</v>
      </c>
      <c r="AL367" s="285"/>
      <c r="AM367" s="285"/>
      <c r="AN367" s="285"/>
      <c r="AO367" s="285"/>
      <c r="AP367" s="285"/>
      <c r="AQ367" s="285"/>
      <c r="AR367" s="285"/>
      <c r="AS367" s="285"/>
      <c r="AT367" s="285"/>
      <c r="AU367" s="285"/>
      <c r="AV367" s="285"/>
      <c r="AW367" s="285"/>
      <c r="AX367" s="285"/>
      <c r="AY367" s="285"/>
      <c r="AZ367" s="285"/>
      <c r="BA367" s="285"/>
      <c r="BB367" s="285"/>
      <c r="BC367" s="285"/>
      <c r="BD367" s="285"/>
      <c r="BE367" s="285"/>
      <c r="BF367" s="285"/>
      <c r="BG367" s="285"/>
      <c r="BH367" s="285"/>
      <c r="BI367" s="285"/>
      <c r="BJ367" s="285"/>
      <c r="BK367" s="285"/>
      <c r="BL367" s="285"/>
      <c r="BM367" s="285"/>
      <c r="BN367" s="285"/>
      <c r="BO367" s="285"/>
      <c r="BP367" s="285"/>
      <c r="BQ367" s="408" t="str">
        <f t="shared" si="31"/>
        <v/>
      </c>
      <c r="BR367" s="331"/>
      <c r="BS367" s="324"/>
      <c r="BT367" s="324"/>
    </row>
    <row r="368" spans="35:72" ht="13.5" customHeight="1" x14ac:dyDescent="0.5">
      <c r="AI368" s="326"/>
      <c r="AJ368" s="322"/>
      <c r="AK368" s="410">
        <v>11</v>
      </c>
      <c r="AL368" s="285"/>
      <c r="AM368" s="285"/>
      <c r="AN368" s="285"/>
      <c r="AO368" s="285"/>
      <c r="AP368" s="285"/>
      <c r="AQ368" s="285"/>
      <c r="AR368" s="285"/>
      <c r="AS368" s="285"/>
      <c r="AT368" s="285"/>
      <c r="AU368" s="285"/>
      <c r="AV368" s="285"/>
      <c r="AW368" s="285"/>
      <c r="AX368" s="285"/>
      <c r="AY368" s="285"/>
      <c r="AZ368" s="285"/>
      <c r="BA368" s="285"/>
      <c r="BB368" s="285"/>
      <c r="BC368" s="285"/>
      <c r="BD368" s="285"/>
      <c r="BE368" s="285"/>
      <c r="BF368" s="285"/>
      <c r="BG368" s="285"/>
      <c r="BH368" s="285"/>
      <c r="BI368" s="285"/>
      <c r="BJ368" s="285"/>
      <c r="BK368" s="285"/>
      <c r="BL368" s="285"/>
      <c r="BM368" s="285"/>
      <c r="BN368" s="285"/>
      <c r="BO368" s="285"/>
      <c r="BP368" s="285"/>
      <c r="BQ368" s="408" t="str">
        <f t="shared" si="31"/>
        <v/>
      </c>
      <c r="BR368" s="331"/>
      <c r="BS368" s="324"/>
      <c r="BT368" s="324"/>
    </row>
    <row r="369" spans="35:72" ht="13.5" customHeight="1" x14ac:dyDescent="0.5">
      <c r="AI369" s="326"/>
      <c r="AJ369" s="322"/>
      <c r="AK369" s="410">
        <v>12</v>
      </c>
      <c r="AL369" s="285"/>
      <c r="AM369" s="285"/>
      <c r="AN369" s="285"/>
      <c r="AO369" s="285"/>
      <c r="AP369" s="285"/>
      <c r="AQ369" s="285"/>
      <c r="AR369" s="285"/>
      <c r="AS369" s="285"/>
      <c r="AT369" s="285"/>
      <c r="AU369" s="285"/>
      <c r="AV369" s="285"/>
      <c r="AW369" s="285"/>
      <c r="AX369" s="285"/>
      <c r="AY369" s="285"/>
      <c r="AZ369" s="285"/>
      <c r="BA369" s="285"/>
      <c r="BB369" s="285"/>
      <c r="BC369" s="285"/>
      <c r="BD369" s="285"/>
      <c r="BE369" s="285"/>
      <c r="BF369" s="285"/>
      <c r="BG369" s="285"/>
      <c r="BH369" s="285"/>
      <c r="BI369" s="285"/>
      <c r="BJ369" s="285"/>
      <c r="BK369" s="285"/>
      <c r="BL369" s="285"/>
      <c r="BM369" s="285"/>
      <c r="BN369" s="285"/>
      <c r="BO369" s="285"/>
      <c r="BP369" s="285"/>
      <c r="BQ369" s="408" t="str">
        <f t="shared" si="31"/>
        <v/>
      </c>
      <c r="BR369" s="331"/>
      <c r="BS369" s="324"/>
      <c r="BT369" s="324"/>
    </row>
    <row r="370" spans="35:72" ht="13.5" customHeight="1" x14ac:dyDescent="0.5">
      <c r="AI370" s="326"/>
      <c r="AJ370" s="322"/>
      <c r="AK370" s="410">
        <v>13</v>
      </c>
      <c r="AL370" s="285"/>
      <c r="AM370" s="285"/>
      <c r="AN370" s="285"/>
      <c r="AO370" s="285"/>
      <c r="AP370" s="285"/>
      <c r="AQ370" s="285"/>
      <c r="AR370" s="285"/>
      <c r="AS370" s="285"/>
      <c r="AT370" s="285"/>
      <c r="AU370" s="285"/>
      <c r="AV370" s="285"/>
      <c r="AW370" s="285"/>
      <c r="AX370" s="285"/>
      <c r="AY370" s="285"/>
      <c r="AZ370" s="285"/>
      <c r="BA370" s="285"/>
      <c r="BB370" s="285"/>
      <c r="BC370" s="285"/>
      <c r="BD370" s="285"/>
      <c r="BE370" s="285"/>
      <c r="BF370" s="285"/>
      <c r="BG370" s="285"/>
      <c r="BH370" s="285"/>
      <c r="BI370" s="285"/>
      <c r="BJ370" s="285"/>
      <c r="BK370" s="285"/>
      <c r="BL370" s="285"/>
      <c r="BM370" s="285"/>
      <c r="BN370" s="285"/>
      <c r="BO370" s="285"/>
      <c r="BP370" s="285"/>
      <c r="BQ370" s="408" t="str">
        <f t="shared" si="31"/>
        <v/>
      </c>
      <c r="BR370" s="331"/>
      <c r="BS370" s="324"/>
      <c r="BT370" s="324"/>
    </row>
    <row r="371" spans="35:72" ht="13.5" customHeight="1" x14ac:dyDescent="0.5">
      <c r="AI371" s="326"/>
      <c r="AJ371" s="322"/>
      <c r="AK371" s="410">
        <v>14</v>
      </c>
      <c r="AL371" s="285"/>
      <c r="AM371" s="285"/>
      <c r="AN371" s="285"/>
      <c r="AO371" s="285"/>
      <c r="AP371" s="285"/>
      <c r="AQ371" s="285"/>
      <c r="AR371" s="285"/>
      <c r="AS371" s="285"/>
      <c r="AT371" s="285"/>
      <c r="AU371" s="285"/>
      <c r="AV371" s="285"/>
      <c r="AW371" s="285"/>
      <c r="AX371" s="285"/>
      <c r="AY371" s="285"/>
      <c r="AZ371" s="285"/>
      <c r="BA371" s="285"/>
      <c r="BB371" s="285"/>
      <c r="BC371" s="285"/>
      <c r="BD371" s="285"/>
      <c r="BE371" s="285"/>
      <c r="BF371" s="285"/>
      <c r="BG371" s="285"/>
      <c r="BH371" s="285"/>
      <c r="BI371" s="285"/>
      <c r="BJ371" s="285"/>
      <c r="BK371" s="285"/>
      <c r="BL371" s="285"/>
      <c r="BM371" s="285"/>
      <c r="BN371" s="285"/>
      <c r="BO371" s="285"/>
      <c r="BP371" s="285"/>
      <c r="BQ371" s="408" t="str">
        <f t="shared" si="31"/>
        <v/>
      </c>
      <c r="BR371" s="331"/>
      <c r="BS371" s="324"/>
      <c r="BT371" s="324"/>
    </row>
    <row r="372" spans="35:72" ht="13.5" customHeight="1" x14ac:dyDescent="0.5">
      <c r="AI372" s="326"/>
      <c r="AJ372" s="322"/>
      <c r="AK372" s="410">
        <v>15</v>
      </c>
      <c r="AL372" s="285"/>
      <c r="AM372" s="285"/>
      <c r="AN372" s="285"/>
      <c r="AO372" s="285"/>
      <c r="AP372" s="285"/>
      <c r="AQ372" s="285"/>
      <c r="AR372" s="285"/>
      <c r="AS372" s="285"/>
      <c r="AT372" s="285"/>
      <c r="AU372" s="285"/>
      <c r="AV372" s="285"/>
      <c r="AW372" s="285"/>
      <c r="AX372" s="285"/>
      <c r="AY372" s="285"/>
      <c r="AZ372" s="285"/>
      <c r="BA372" s="285"/>
      <c r="BB372" s="285"/>
      <c r="BC372" s="285"/>
      <c r="BD372" s="285"/>
      <c r="BE372" s="285"/>
      <c r="BF372" s="285"/>
      <c r="BG372" s="285"/>
      <c r="BH372" s="285"/>
      <c r="BI372" s="285"/>
      <c r="BJ372" s="285"/>
      <c r="BK372" s="285"/>
      <c r="BL372" s="285"/>
      <c r="BM372" s="285"/>
      <c r="BN372" s="285"/>
      <c r="BO372" s="285"/>
      <c r="BP372" s="285"/>
      <c r="BQ372" s="408" t="str">
        <f t="shared" si="31"/>
        <v/>
      </c>
      <c r="BR372" s="331"/>
      <c r="BS372" s="324"/>
      <c r="BT372" s="324"/>
    </row>
    <row r="373" spans="35:72" ht="13.5" customHeight="1" x14ac:dyDescent="0.5">
      <c r="AI373" s="326"/>
      <c r="AJ373" s="322"/>
      <c r="AK373" s="410">
        <v>16</v>
      </c>
      <c r="AL373" s="285"/>
      <c r="AM373" s="285"/>
      <c r="AN373" s="285"/>
      <c r="AO373" s="285"/>
      <c r="AP373" s="285"/>
      <c r="AQ373" s="285"/>
      <c r="AR373" s="285"/>
      <c r="AS373" s="285"/>
      <c r="AT373" s="285"/>
      <c r="AU373" s="285"/>
      <c r="AV373" s="285"/>
      <c r="AW373" s="285"/>
      <c r="AX373" s="285"/>
      <c r="AY373" s="285"/>
      <c r="AZ373" s="285"/>
      <c r="BA373" s="285"/>
      <c r="BB373" s="285"/>
      <c r="BC373" s="285"/>
      <c r="BD373" s="285"/>
      <c r="BE373" s="285"/>
      <c r="BF373" s="285"/>
      <c r="BG373" s="285"/>
      <c r="BH373" s="285"/>
      <c r="BI373" s="285"/>
      <c r="BJ373" s="285"/>
      <c r="BK373" s="285"/>
      <c r="BL373" s="285"/>
      <c r="BM373" s="285"/>
      <c r="BN373" s="285"/>
      <c r="BO373" s="285"/>
      <c r="BP373" s="285"/>
      <c r="BQ373" s="408" t="str">
        <f t="shared" si="31"/>
        <v/>
      </c>
      <c r="BR373" s="331"/>
      <c r="BS373" s="324"/>
      <c r="BT373" s="324"/>
    </row>
    <row r="374" spans="35:72" ht="13.5" customHeight="1" x14ac:dyDescent="0.5">
      <c r="AI374" s="326"/>
      <c r="AJ374" s="322"/>
      <c r="AK374" s="410">
        <v>17</v>
      </c>
      <c r="AL374" s="285"/>
      <c r="AM374" s="285"/>
      <c r="AN374" s="285"/>
      <c r="AO374" s="285"/>
      <c r="AP374" s="285"/>
      <c r="AQ374" s="285"/>
      <c r="AR374" s="285"/>
      <c r="AS374" s="285"/>
      <c r="AT374" s="285"/>
      <c r="AU374" s="285"/>
      <c r="AV374" s="285"/>
      <c r="AW374" s="285"/>
      <c r="AX374" s="285"/>
      <c r="AY374" s="285"/>
      <c r="AZ374" s="285"/>
      <c r="BA374" s="285"/>
      <c r="BB374" s="285"/>
      <c r="BC374" s="285"/>
      <c r="BD374" s="285"/>
      <c r="BE374" s="285"/>
      <c r="BF374" s="285"/>
      <c r="BG374" s="285"/>
      <c r="BH374" s="285"/>
      <c r="BI374" s="285"/>
      <c r="BJ374" s="285"/>
      <c r="BK374" s="285"/>
      <c r="BL374" s="285"/>
      <c r="BM374" s="285"/>
      <c r="BN374" s="285"/>
      <c r="BO374" s="285"/>
      <c r="BP374" s="285"/>
      <c r="BQ374" s="408" t="str">
        <f t="shared" si="31"/>
        <v/>
      </c>
      <c r="BR374" s="331"/>
      <c r="BS374" s="324"/>
      <c r="BT374" s="324"/>
    </row>
    <row r="375" spans="35:72" ht="13.5" customHeight="1" x14ac:dyDescent="0.5">
      <c r="AI375" s="326"/>
      <c r="AJ375" s="322"/>
      <c r="AK375" s="410">
        <v>18</v>
      </c>
      <c r="AL375" s="285"/>
      <c r="AM375" s="285"/>
      <c r="AN375" s="285"/>
      <c r="AO375" s="285"/>
      <c r="AP375" s="285"/>
      <c r="AQ375" s="285"/>
      <c r="AR375" s="285"/>
      <c r="AS375" s="285"/>
      <c r="AT375" s="285"/>
      <c r="AU375" s="285"/>
      <c r="AV375" s="285"/>
      <c r="AW375" s="285"/>
      <c r="AX375" s="285"/>
      <c r="AY375" s="285"/>
      <c r="AZ375" s="285"/>
      <c r="BA375" s="285"/>
      <c r="BB375" s="285"/>
      <c r="BC375" s="285"/>
      <c r="BD375" s="285"/>
      <c r="BE375" s="285"/>
      <c r="BF375" s="285"/>
      <c r="BG375" s="285"/>
      <c r="BH375" s="285"/>
      <c r="BI375" s="285"/>
      <c r="BJ375" s="285"/>
      <c r="BK375" s="285"/>
      <c r="BL375" s="285"/>
      <c r="BM375" s="285"/>
      <c r="BN375" s="285"/>
      <c r="BO375" s="285"/>
      <c r="BP375" s="285"/>
      <c r="BQ375" s="408" t="str">
        <f t="shared" si="31"/>
        <v/>
      </c>
      <c r="BR375" s="331"/>
      <c r="BS375" s="324"/>
      <c r="BT375" s="324"/>
    </row>
    <row r="376" spans="35:72" ht="13.5" customHeight="1" x14ac:dyDescent="0.5">
      <c r="AI376" s="326"/>
      <c r="AJ376" s="322"/>
      <c r="AK376" s="410">
        <v>19</v>
      </c>
      <c r="AL376" s="285"/>
      <c r="AM376" s="285"/>
      <c r="AN376" s="285"/>
      <c r="AO376" s="285"/>
      <c r="AP376" s="285"/>
      <c r="AQ376" s="285"/>
      <c r="AR376" s="285"/>
      <c r="AS376" s="285"/>
      <c r="AT376" s="285"/>
      <c r="AU376" s="285"/>
      <c r="AV376" s="285"/>
      <c r="AW376" s="285"/>
      <c r="AX376" s="285"/>
      <c r="AY376" s="285"/>
      <c r="AZ376" s="285"/>
      <c r="BA376" s="285"/>
      <c r="BB376" s="285"/>
      <c r="BC376" s="285"/>
      <c r="BD376" s="285"/>
      <c r="BE376" s="285"/>
      <c r="BF376" s="285"/>
      <c r="BG376" s="285"/>
      <c r="BH376" s="285"/>
      <c r="BI376" s="285"/>
      <c r="BJ376" s="285"/>
      <c r="BK376" s="285"/>
      <c r="BL376" s="285"/>
      <c r="BM376" s="285"/>
      <c r="BN376" s="285"/>
      <c r="BO376" s="285"/>
      <c r="BP376" s="285"/>
      <c r="BQ376" s="408" t="str">
        <f t="shared" si="31"/>
        <v/>
      </c>
      <c r="BR376" s="331"/>
      <c r="BS376" s="324"/>
      <c r="BT376" s="324"/>
    </row>
    <row r="377" spans="35:72" ht="13.5" customHeight="1" x14ac:dyDescent="0.5">
      <c r="AI377" s="326"/>
      <c r="AJ377" s="322"/>
      <c r="AK377" s="410">
        <v>20</v>
      </c>
      <c r="AL377" s="285"/>
      <c r="AM377" s="285"/>
      <c r="AN377" s="285"/>
      <c r="AO377" s="285"/>
      <c r="AP377" s="285"/>
      <c r="AQ377" s="285"/>
      <c r="AR377" s="285"/>
      <c r="AS377" s="285"/>
      <c r="AT377" s="285"/>
      <c r="AU377" s="285"/>
      <c r="AV377" s="285"/>
      <c r="AW377" s="285"/>
      <c r="AX377" s="285"/>
      <c r="AY377" s="285"/>
      <c r="AZ377" s="285"/>
      <c r="BA377" s="285"/>
      <c r="BB377" s="285"/>
      <c r="BC377" s="285"/>
      <c r="BD377" s="285"/>
      <c r="BE377" s="285"/>
      <c r="BF377" s="285"/>
      <c r="BG377" s="285"/>
      <c r="BH377" s="285"/>
      <c r="BI377" s="285"/>
      <c r="BJ377" s="285"/>
      <c r="BK377" s="285"/>
      <c r="BL377" s="285"/>
      <c r="BM377" s="285"/>
      <c r="BN377" s="285"/>
      <c r="BO377" s="285"/>
      <c r="BP377" s="285"/>
      <c r="BQ377" s="408" t="str">
        <f t="shared" si="31"/>
        <v/>
      </c>
      <c r="BR377" s="331"/>
      <c r="BS377" s="324"/>
      <c r="BT377" s="324"/>
    </row>
    <row r="378" spans="35:72" ht="13.5" customHeight="1" x14ac:dyDescent="0.5">
      <c r="AI378" s="326"/>
      <c r="AJ378" s="322"/>
      <c r="AK378" s="410">
        <v>21</v>
      </c>
      <c r="AL378" s="285"/>
      <c r="AM378" s="285"/>
      <c r="AN378" s="285"/>
      <c r="AO378" s="285"/>
      <c r="AP378" s="285"/>
      <c r="AQ378" s="285"/>
      <c r="AR378" s="285"/>
      <c r="AS378" s="285"/>
      <c r="AT378" s="285"/>
      <c r="AU378" s="285"/>
      <c r="AV378" s="285"/>
      <c r="AW378" s="285"/>
      <c r="AX378" s="285"/>
      <c r="AY378" s="285"/>
      <c r="AZ378" s="285"/>
      <c r="BA378" s="285"/>
      <c r="BB378" s="285"/>
      <c r="BC378" s="285"/>
      <c r="BD378" s="285"/>
      <c r="BE378" s="285"/>
      <c r="BF378" s="285"/>
      <c r="BG378" s="285"/>
      <c r="BH378" s="285"/>
      <c r="BI378" s="285"/>
      <c r="BJ378" s="285"/>
      <c r="BK378" s="285"/>
      <c r="BL378" s="285"/>
      <c r="BM378" s="285"/>
      <c r="BN378" s="285"/>
      <c r="BO378" s="285"/>
      <c r="BP378" s="285"/>
      <c r="BQ378" s="408" t="str">
        <f t="shared" si="31"/>
        <v/>
      </c>
      <c r="BR378" s="331"/>
      <c r="BS378" s="324"/>
      <c r="BT378" s="324"/>
    </row>
    <row r="379" spans="35:72" ht="13.5" customHeight="1" x14ac:dyDescent="0.5">
      <c r="AI379" s="326"/>
      <c r="AJ379" s="322"/>
      <c r="AK379" s="410">
        <v>22</v>
      </c>
      <c r="AL379" s="285"/>
      <c r="AM379" s="285"/>
      <c r="AN379" s="285"/>
      <c r="AO379" s="285"/>
      <c r="AP379" s="285"/>
      <c r="AQ379" s="285"/>
      <c r="AR379" s="285"/>
      <c r="AS379" s="285"/>
      <c r="AT379" s="285"/>
      <c r="AU379" s="285"/>
      <c r="AV379" s="285"/>
      <c r="AW379" s="285"/>
      <c r="AX379" s="285"/>
      <c r="AY379" s="285"/>
      <c r="AZ379" s="285"/>
      <c r="BA379" s="285"/>
      <c r="BB379" s="285"/>
      <c r="BC379" s="285"/>
      <c r="BD379" s="285"/>
      <c r="BE379" s="285"/>
      <c r="BF379" s="285"/>
      <c r="BG379" s="285"/>
      <c r="BH379" s="285"/>
      <c r="BI379" s="285"/>
      <c r="BJ379" s="285"/>
      <c r="BK379" s="285"/>
      <c r="BL379" s="285"/>
      <c r="BM379" s="285"/>
      <c r="BN379" s="285"/>
      <c r="BO379" s="285"/>
      <c r="BP379" s="285"/>
      <c r="BQ379" s="408" t="str">
        <f t="shared" si="31"/>
        <v/>
      </c>
      <c r="BR379" s="331"/>
      <c r="BS379" s="324"/>
      <c r="BT379" s="324"/>
    </row>
    <row r="380" spans="35:72" ht="13.5" customHeight="1" x14ac:dyDescent="0.5">
      <c r="AI380" s="326"/>
      <c r="AJ380" s="322"/>
      <c r="AK380" s="410">
        <v>23</v>
      </c>
      <c r="AL380" s="285"/>
      <c r="AM380" s="285"/>
      <c r="AN380" s="285"/>
      <c r="AO380" s="285"/>
      <c r="AP380" s="285"/>
      <c r="AQ380" s="285"/>
      <c r="AR380" s="285"/>
      <c r="AS380" s="285"/>
      <c r="AT380" s="285"/>
      <c r="AU380" s="285"/>
      <c r="AV380" s="285"/>
      <c r="AW380" s="285"/>
      <c r="AX380" s="285"/>
      <c r="AY380" s="285"/>
      <c r="AZ380" s="285"/>
      <c r="BA380" s="285"/>
      <c r="BB380" s="285"/>
      <c r="BC380" s="285"/>
      <c r="BD380" s="285"/>
      <c r="BE380" s="285"/>
      <c r="BF380" s="285"/>
      <c r="BG380" s="285"/>
      <c r="BH380" s="285"/>
      <c r="BI380" s="285"/>
      <c r="BJ380" s="285"/>
      <c r="BK380" s="285"/>
      <c r="BL380" s="285"/>
      <c r="BM380" s="285"/>
      <c r="BN380" s="285"/>
      <c r="BO380" s="285"/>
      <c r="BP380" s="285"/>
      <c r="BQ380" s="408" t="str">
        <f t="shared" si="31"/>
        <v/>
      </c>
      <c r="BR380" s="331"/>
      <c r="BS380" s="324"/>
      <c r="BT380" s="324"/>
    </row>
    <row r="381" spans="35:72" ht="13.5" customHeight="1" x14ac:dyDescent="0.5">
      <c r="AI381" s="326"/>
      <c r="AJ381" s="322"/>
      <c r="AK381" s="411">
        <v>24</v>
      </c>
      <c r="AL381" s="294"/>
      <c r="AM381" s="294"/>
      <c r="AN381" s="294"/>
      <c r="AO381" s="294"/>
      <c r="AP381" s="294"/>
      <c r="AQ381" s="294"/>
      <c r="AR381" s="294"/>
      <c r="AS381" s="294"/>
      <c r="AT381" s="294"/>
      <c r="AU381" s="294"/>
      <c r="AV381" s="294"/>
      <c r="AW381" s="294"/>
      <c r="AX381" s="294"/>
      <c r="AY381" s="294"/>
      <c r="AZ381" s="294"/>
      <c r="BA381" s="294"/>
      <c r="BB381" s="294"/>
      <c r="BC381" s="294"/>
      <c r="BD381" s="294"/>
      <c r="BE381" s="294"/>
      <c r="BF381" s="294"/>
      <c r="BG381" s="294"/>
      <c r="BH381" s="294"/>
      <c r="BI381" s="294"/>
      <c r="BJ381" s="294"/>
      <c r="BK381" s="294"/>
      <c r="BL381" s="294"/>
      <c r="BM381" s="294"/>
      <c r="BN381" s="294"/>
      <c r="BO381" s="294"/>
      <c r="BP381" s="294"/>
      <c r="BQ381" s="409" t="str">
        <f t="shared" si="31"/>
        <v/>
      </c>
      <c r="BR381" s="331"/>
      <c r="BS381" s="324"/>
      <c r="BT381" s="324"/>
    </row>
    <row r="382" spans="35:72" ht="13.5" customHeight="1" x14ac:dyDescent="0.5">
      <c r="AI382" s="326"/>
      <c r="AJ382" s="322"/>
      <c r="AK382" s="397"/>
      <c r="AL382" s="391"/>
      <c r="AM382" s="391"/>
      <c r="AN382" s="391"/>
      <c r="AO382" s="391"/>
      <c r="AP382" s="391"/>
      <c r="AQ382" s="391"/>
      <c r="AR382" s="391"/>
      <c r="AS382" s="391"/>
      <c r="AT382" s="391"/>
      <c r="AU382" s="391"/>
      <c r="AV382" s="391"/>
      <c r="AW382" s="391"/>
      <c r="AX382" s="391"/>
      <c r="AY382" s="391"/>
      <c r="AZ382" s="391"/>
      <c r="BA382" s="391"/>
      <c r="BB382" s="391"/>
      <c r="BC382" s="391"/>
      <c r="BD382" s="391"/>
      <c r="BE382" s="391"/>
      <c r="BF382" s="391"/>
      <c r="BG382" s="391"/>
      <c r="BH382" s="391"/>
      <c r="BI382" s="391"/>
      <c r="BJ382" s="391"/>
      <c r="BK382" s="391"/>
      <c r="BL382" s="391"/>
      <c r="BM382" s="391"/>
      <c r="BN382" s="391"/>
      <c r="BO382" s="391"/>
      <c r="BP382" s="391"/>
      <c r="BQ382" s="391"/>
      <c r="BR382" s="331"/>
      <c r="BS382" s="324"/>
      <c r="BT382" s="324"/>
    </row>
    <row r="383" spans="35:72" ht="13.5" customHeight="1" thickBot="1" x14ac:dyDescent="0.5">
      <c r="AI383" s="326"/>
      <c r="AJ383" s="332"/>
      <c r="AK383" s="398"/>
      <c r="AL383" s="392"/>
      <c r="AM383" s="392"/>
      <c r="AN383" s="392"/>
      <c r="AO383" s="392"/>
      <c r="AP383" s="392"/>
      <c r="AQ383" s="392"/>
      <c r="AR383" s="392"/>
      <c r="AS383" s="392"/>
      <c r="AT383" s="392"/>
      <c r="AU383" s="392"/>
      <c r="AV383" s="392"/>
      <c r="AW383" s="392"/>
      <c r="AX383" s="392"/>
      <c r="AY383" s="392"/>
      <c r="AZ383" s="392"/>
      <c r="BA383" s="392"/>
      <c r="BB383" s="392"/>
      <c r="BC383" s="392"/>
      <c r="BD383" s="392"/>
      <c r="BE383" s="392"/>
      <c r="BF383" s="392"/>
      <c r="BG383" s="392"/>
      <c r="BH383" s="392"/>
      <c r="BI383" s="392"/>
      <c r="BJ383" s="392"/>
      <c r="BK383" s="392"/>
      <c r="BL383" s="392"/>
      <c r="BM383" s="392"/>
      <c r="BN383" s="392"/>
      <c r="BO383" s="392"/>
      <c r="BP383" s="392"/>
      <c r="BQ383" s="392"/>
      <c r="BR383" s="388"/>
      <c r="BS383" s="324"/>
      <c r="BT383" s="324"/>
    </row>
    <row r="384" spans="35:72" ht="13.5" customHeight="1" x14ac:dyDescent="0.45">
      <c r="AI384" s="324"/>
      <c r="AJ384" s="324"/>
      <c r="AK384" s="376"/>
      <c r="AL384" s="324"/>
      <c r="AM384" s="324"/>
      <c r="AN384" s="324"/>
      <c r="AO384" s="324"/>
      <c r="AP384" s="324"/>
      <c r="AQ384" s="324"/>
      <c r="AR384" s="324"/>
      <c r="AS384" s="324"/>
      <c r="AT384" s="324"/>
      <c r="AU384" s="324"/>
      <c r="AV384" s="324"/>
      <c r="AW384" s="324"/>
      <c r="AX384" s="324"/>
      <c r="AY384" s="324"/>
      <c r="AZ384" s="324"/>
      <c r="BA384" s="324"/>
      <c r="BB384" s="324"/>
      <c r="BC384" s="324"/>
      <c r="BD384" s="324"/>
      <c r="BE384" s="324"/>
      <c r="BF384" s="324"/>
      <c r="BG384" s="324"/>
      <c r="BH384" s="324"/>
      <c r="BI384" s="324"/>
      <c r="BJ384" s="324"/>
      <c r="BK384" s="324"/>
      <c r="BL384" s="324"/>
      <c r="BM384" s="324"/>
      <c r="BN384" s="324"/>
      <c r="BO384" s="324"/>
      <c r="BP384" s="324"/>
      <c r="BQ384" s="324"/>
      <c r="BR384" s="324"/>
      <c r="BS384" s="324"/>
      <c r="BT384" s="324"/>
    </row>
    <row r="385" spans="35:72" ht="13.5" customHeight="1" x14ac:dyDescent="0.45">
      <c r="AI385" s="390"/>
      <c r="AJ385" s="326"/>
      <c r="AK385" s="362"/>
      <c r="AL385" s="326"/>
      <c r="AM385" s="326"/>
      <c r="AN385" s="326"/>
      <c r="AO385" s="326"/>
      <c r="AP385" s="326"/>
      <c r="AQ385" s="326"/>
      <c r="AR385" s="326"/>
      <c r="AS385" s="326"/>
      <c r="AT385" s="326"/>
      <c r="AU385" s="326"/>
      <c r="AV385" s="326"/>
      <c r="AW385" s="326"/>
      <c r="AX385" s="326"/>
      <c r="AY385" s="326"/>
      <c r="AZ385" s="326"/>
      <c r="BA385" s="326"/>
      <c r="BB385" s="326"/>
      <c r="BC385" s="326"/>
      <c r="BD385" s="326"/>
      <c r="BE385" s="326"/>
      <c r="BF385" s="326"/>
      <c r="BG385" s="326"/>
      <c r="BH385" s="326"/>
      <c r="BI385" s="326"/>
      <c r="BJ385" s="326"/>
      <c r="BK385" s="326"/>
      <c r="BL385" s="326"/>
      <c r="BM385" s="326"/>
      <c r="BN385" s="326"/>
      <c r="BO385" s="326"/>
      <c r="BP385" s="326"/>
      <c r="BQ385" s="326"/>
      <c r="BR385" s="326"/>
      <c r="BS385" s="326"/>
      <c r="BT385" s="429" t="s">
        <v>5</v>
      </c>
    </row>
    <row r="386" spans="35:72" ht="13.5" hidden="1" customHeight="1" x14ac:dyDescent="0.45"/>
    <row r="387" spans="35:72" ht="13.5" hidden="1" customHeight="1" x14ac:dyDescent="0.45"/>
    <row r="388" spans="35:72" ht="13.5" hidden="1" customHeight="1" x14ac:dyDescent="0.45"/>
    <row r="389" spans="35:72" ht="13.5" hidden="1" customHeight="1" x14ac:dyDescent="0.45"/>
    <row r="390" spans="35:72" ht="14.25" hidden="1" x14ac:dyDescent="0.45"/>
  </sheetData>
  <sheetProtection algorithmName="SHA-512" hashValue="brgv/68RjDG1Y+7WsyIr1V14ai/md004HhX3klhGcOFK6qEOrFkG3+h8gxt55/AIutdxidB5XFLfTA39O0wU3A==" saltValue="0hGiUJfEsjsdeLG5oeAx3A==" spinCount="100000" sheet="1" objects="1" scenarios="1"/>
  <protectedRanges>
    <protectedRange sqref="T60:AE89 T102:W131" name="Range5"/>
    <protectedRange sqref="D17:D21 D24 D41:D42 D49:I78" name="Range3"/>
    <protectedRange sqref="AL15:BP38 AL48:BN71 AL79:BP102 AL110:BO133 AL141:BP164 AL172:BO195 AL203:BP226 AL234:BP257 AL265:BO288 AL296:BP319 AL327:BO350 AL358:BP381" name="Range4"/>
  </protectedRanges>
  <mergeCells count="44">
    <mergeCell ref="AH125:AH131"/>
    <mergeCell ref="AL7:BQ9"/>
    <mergeCell ref="S100:S101"/>
    <mergeCell ref="AI11:AI15"/>
    <mergeCell ref="AH83:AH89"/>
    <mergeCell ref="R94:AF94"/>
    <mergeCell ref="T100:T101"/>
    <mergeCell ref="U100:U101"/>
    <mergeCell ref="V100:V101"/>
    <mergeCell ref="W100:W101"/>
    <mergeCell ref="R95:AF95"/>
    <mergeCell ref="AA100:AA101"/>
    <mergeCell ref="AB100:AB101"/>
    <mergeCell ref="T99:U99"/>
    <mergeCell ref="V99:W99"/>
    <mergeCell ref="AJ5:BR5"/>
    <mergeCell ref="AJ4:BR4"/>
    <mergeCell ref="AK6:BQ6"/>
    <mergeCell ref="S8:AE11"/>
    <mergeCell ref="S49:AE56"/>
    <mergeCell ref="R4:AF4"/>
    <mergeCell ref="R12:AF12"/>
    <mergeCell ref="AN11:AT11"/>
    <mergeCell ref="R5:AF5"/>
    <mergeCell ref="R45:AF45"/>
    <mergeCell ref="R46:AF46"/>
    <mergeCell ref="R47:AF47"/>
    <mergeCell ref="R6:AF6"/>
    <mergeCell ref="N46:N48"/>
    <mergeCell ref="B4:O4"/>
    <mergeCell ref="B5:O5"/>
    <mergeCell ref="B6:O6"/>
    <mergeCell ref="B9:O9"/>
    <mergeCell ref="C23:C24"/>
    <mergeCell ref="D46:D48"/>
    <mergeCell ref="E46:E48"/>
    <mergeCell ref="F46:F48"/>
    <mergeCell ref="G46:G48"/>
    <mergeCell ref="H46:H48"/>
    <mergeCell ref="I46:I48"/>
    <mergeCell ref="J46:J48"/>
    <mergeCell ref="K46:K48"/>
    <mergeCell ref="L46:L48"/>
    <mergeCell ref="M46:M48"/>
  </mergeCells>
  <conditionalFormatting sqref="AH83">
    <cfRule type="expression" dxfId="13" priority="4">
      <formula>$AH$83="OK"</formula>
    </cfRule>
  </conditionalFormatting>
  <conditionalFormatting sqref="AH125">
    <cfRule type="expression" dxfId="12" priority="2">
      <formula>$AH$125="OK"</formula>
    </cfRule>
  </conditionalFormatting>
  <conditionalFormatting sqref="AI11">
    <cfRule type="expression" dxfId="11" priority="3">
      <formula>$AI$11="OK"</formula>
    </cfRule>
  </conditionalFormatting>
  <conditionalFormatting sqref="AL48:BN71 AL15:BP38 AL79:BP102 AL110:BO133 AL141:BP164 AL172:BO195 AL203:BP226 AL234:BP257 AL265:BO288 AL296:BP319 AL327:BO350 AL358:BP381">
    <cfRule type="expression" dxfId="10" priority="25">
      <formula>($AD$3="Hourly Profile")</formula>
    </cfRule>
  </conditionalFormatting>
  <conditionalFormatting sqref="AM10">
    <cfRule type="expression" dxfId="9" priority="1">
      <formula>$AM$10="OK"</formula>
    </cfRule>
  </conditionalFormatting>
  <conditionalFormatting sqref="BN46">
    <cfRule type="cellIs" dxfId="8" priority="21" operator="equal">
      <formula>""</formula>
    </cfRule>
  </conditionalFormatting>
  <conditionalFormatting sqref="BN48:BN71">
    <cfRule type="expression" dxfId="7" priority="22">
      <formula>($BN$46="")</formula>
    </cfRule>
  </conditionalFormatting>
  <printOptions horizontalCentered="1"/>
  <pageMargins left="0.5" right="0.5" top="0.75" bottom="0.5" header="0" footer="0"/>
  <pageSetup scale="25" orientation="landscape" r:id="rId1"/>
  <rowBreaks count="2" manualBreakCount="2">
    <brk id="135" max="16383" man="1"/>
    <brk id="290" max="16383" man="1"/>
  </rowBreaks>
  <colBreaks count="2" manualBreakCount="2">
    <brk id="16" max="1048575" man="1"/>
    <brk id="34"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9E25B-4542-4F81-941B-BA640990A009}">
  <sheetPr>
    <tabColor rgb="FF0F4761"/>
  </sheetPr>
  <dimension ref="A1:BT390"/>
  <sheetViews>
    <sheetView showGridLines="0" topLeftCell="AH1" zoomScale="90" zoomScaleNormal="90" zoomScaleSheetLayoutView="44" workbookViewId="0">
      <selection activeCell="AI23" sqref="AI23"/>
    </sheetView>
  </sheetViews>
  <sheetFormatPr defaultColWidth="0" defaultRowHeight="15" customHeight="1" zeroHeight="1" x14ac:dyDescent="0.45"/>
  <cols>
    <col min="1" max="1" width="5.73046875" style="75" customWidth="1"/>
    <col min="2" max="2" width="10.59765625" style="75" customWidth="1"/>
    <col min="3" max="3" width="39.59765625" style="75" customWidth="1"/>
    <col min="4" max="4" width="15.86328125" style="75" customWidth="1"/>
    <col min="5" max="5" width="12.265625" style="75" customWidth="1"/>
    <col min="6" max="6" width="10.59765625" style="75" customWidth="1"/>
    <col min="7" max="7" width="16.1328125" style="75" customWidth="1"/>
    <col min="8" max="8" width="14.3984375" style="75" customWidth="1"/>
    <col min="9" max="9" width="13.3984375" style="75" customWidth="1"/>
    <col min="10" max="10" width="14.73046875" style="75" customWidth="1"/>
    <col min="11" max="11" width="12.265625" style="75" customWidth="1"/>
    <col min="12" max="12" width="12.86328125" style="75" customWidth="1"/>
    <col min="13" max="13" width="14" style="75" customWidth="1"/>
    <col min="14" max="14" width="13.1328125" style="75" customWidth="1"/>
    <col min="15" max="15" width="10.59765625" style="75" customWidth="1"/>
    <col min="16" max="17" width="15.73046875" style="75" customWidth="1"/>
    <col min="18" max="18" width="7.73046875" style="75" customWidth="1"/>
    <col min="19" max="19" width="9.3984375" style="384" customWidth="1"/>
    <col min="20" max="20" width="15.73046875" style="75" customWidth="1"/>
    <col min="21" max="21" width="15.59765625" style="75" customWidth="1"/>
    <col min="22" max="22" width="14.1328125" style="75" customWidth="1"/>
    <col min="23" max="23" width="17" style="75" customWidth="1"/>
    <col min="24" max="26" width="8.86328125" style="75" customWidth="1"/>
    <col min="27" max="28" width="9" style="75" customWidth="1"/>
    <col min="29" max="31" width="8.86328125" style="75" customWidth="1"/>
    <col min="32" max="32" width="7.73046875" style="75" customWidth="1"/>
    <col min="33" max="33" width="9.1328125" style="75" hidden="1" customWidth="1"/>
    <col min="34" max="35" width="21.73046875" style="75" customWidth="1"/>
    <col min="36" max="36" width="9.1328125" style="75" customWidth="1"/>
    <col min="37" max="37" width="10.265625" style="384" customWidth="1"/>
    <col min="38" max="68" width="8.73046875" style="75" customWidth="1"/>
    <col min="69" max="69" width="11.73046875" style="75" customWidth="1"/>
    <col min="70" max="70" width="9.3984375" style="75" customWidth="1"/>
    <col min="71" max="71" width="11" style="75" customWidth="1"/>
    <col min="72" max="72" width="14.3984375" style="75" customWidth="1"/>
    <col min="73" max="16384" width="14.3984375" style="75" hidden="1"/>
  </cols>
  <sheetData>
    <row r="1" spans="1:72" ht="15" customHeight="1" x14ac:dyDescent="0.45">
      <c r="A1" s="324"/>
      <c r="B1" s="324"/>
      <c r="C1" s="324"/>
      <c r="D1" s="324"/>
      <c r="E1" s="324"/>
      <c r="F1" s="324"/>
      <c r="G1" s="324"/>
      <c r="H1" s="324"/>
      <c r="I1" s="324"/>
      <c r="J1" s="324"/>
      <c r="K1" s="324"/>
      <c r="L1" s="324"/>
      <c r="M1" s="324"/>
      <c r="N1" s="324"/>
      <c r="O1" s="324"/>
      <c r="P1" s="324"/>
      <c r="Q1" s="324"/>
      <c r="R1" s="324"/>
      <c r="S1" s="376"/>
      <c r="T1" s="324"/>
      <c r="U1" s="324"/>
      <c r="V1" s="324"/>
      <c r="W1" s="324"/>
      <c r="X1" s="324"/>
      <c r="Y1" s="324"/>
      <c r="Z1" s="324"/>
      <c r="AA1" s="324"/>
      <c r="AB1" s="324"/>
      <c r="AC1" s="324"/>
      <c r="AD1" s="324"/>
      <c r="AE1" s="324"/>
      <c r="AF1" s="324"/>
      <c r="AG1" s="324"/>
      <c r="AH1" s="324"/>
      <c r="AI1" s="324"/>
      <c r="AJ1" s="324"/>
      <c r="AK1" s="376"/>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row>
    <row r="2" spans="1:72" ht="15" customHeight="1" thickBot="1" x14ac:dyDescent="0.5">
      <c r="A2" s="324"/>
      <c r="B2" s="324"/>
      <c r="C2" s="324"/>
      <c r="D2" s="324"/>
      <c r="E2" s="324"/>
      <c r="F2" s="324"/>
      <c r="G2" s="324"/>
      <c r="H2" s="324"/>
      <c r="I2" s="324"/>
      <c r="J2" s="324"/>
      <c r="K2" s="324"/>
      <c r="L2" s="324"/>
      <c r="M2" s="324"/>
      <c r="N2" s="324"/>
      <c r="O2" s="324"/>
      <c r="P2" s="324"/>
      <c r="Q2" s="324"/>
      <c r="R2" s="324"/>
      <c r="S2" s="376"/>
      <c r="T2" s="324"/>
      <c r="U2" s="324"/>
      <c r="V2" s="324"/>
      <c r="W2" s="324"/>
      <c r="X2" s="324"/>
      <c r="Y2" s="324"/>
      <c r="Z2" s="324"/>
      <c r="AA2" s="324"/>
      <c r="AB2" s="324"/>
      <c r="AC2" s="324"/>
      <c r="AD2" s="324"/>
      <c r="AE2" s="324"/>
      <c r="AF2" s="324"/>
      <c r="AG2" s="324"/>
      <c r="AH2" s="324"/>
      <c r="AI2" s="324"/>
      <c r="AJ2" s="324"/>
      <c r="AK2" s="376"/>
      <c r="AL2" s="324"/>
      <c r="AM2" s="324"/>
      <c r="AN2" s="324"/>
      <c r="AO2" s="324"/>
      <c r="AP2" s="324"/>
      <c r="AQ2" s="324"/>
      <c r="AR2" s="324"/>
      <c r="AS2" s="324"/>
      <c r="AT2" s="324"/>
      <c r="AU2" s="324"/>
      <c r="AV2" s="324"/>
      <c r="AW2" s="324"/>
      <c r="AX2" s="324"/>
      <c r="AY2" s="324"/>
      <c r="AZ2" s="324"/>
      <c r="BA2" s="324"/>
      <c r="BB2" s="324"/>
      <c r="BC2" s="324"/>
      <c r="BD2" s="324"/>
      <c r="BE2" s="324"/>
      <c r="BF2" s="324"/>
      <c r="BG2" s="324"/>
      <c r="BH2" s="324"/>
      <c r="BI2" s="324"/>
      <c r="BJ2" s="324"/>
      <c r="BK2" s="324"/>
      <c r="BL2" s="324"/>
      <c r="BM2" s="324"/>
      <c r="BN2" s="324"/>
      <c r="BO2" s="324"/>
      <c r="BP2" s="324"/>
      <c r="BQ2" s="324"/>
      <c r="BR2" s="324"/>
      <c r="BS2" s="324"/>
      <c r="BT2" s="324"/>
    </row>
    <row r="3" spans="1:72" ht="15" customHeight="1" x14ac:dyDescent="0.55000000000000004">
      <c r="A3" s="324"/>
      <c r="B3" s="208" t="str">
        <f>'Part I-Instuctions'!B3</f>
        <v>Duke OSW ARFI Submission Uptake Form_UPDATED 04.17.2025</v>
      </c>
      <c r="C3" s="61"/>
      <c r="D3" s="61"/>
      <c r="E3" s="61"/>
      <c r="F3" s="61"/>
      <c r="G3" s="61"/>
      <c r="H3" s="61"/>
      <c r="I3" s="61"/>
      <c r="J3" s="61"/>
      <c r="K3" s="61"/>
      <c r="L3" s="61"/>
      <c r="M3" s="61"/>
      <c r="N3" s="61"/>
      <c r="O3" s="64"/>
      <c r="P3" s="41"/>
      <c r="Q3" s="324"/>
      <c r="R3" s="208" t="str">
        <f>'Part I-Instuctions'!B3</f>
        <v>Duke OSW ARFI Submission Uptake Form_UPDATED 04.17.2025</v>
      </c>
      <c r="S3" s="377"/>
      <c r="T3" s="329"/>
      <c r="U3" s="329"/>
      <c r="V3" s="329"/>
      <c r="W3" s="329"/>
      <c r="X3" s="329"/>
      <c r="Y3" s="329"/>
      <c r="Z3" s="329"/>
      <c r="AA3" s="329"/>
      <c r="AB3" s="329"/>
      <c r="AC3" s="329"/>
      <c r="AD3" s="403" t="s">
        <v>320</v>
      </c>
      <c r="AE3" s="329"/>
      <c r="AF3" s="330"/>
      <c r="AG3" s="324"/>
      <c r="AH3" s="324"/>
      <c r="AI3" s="324"/>
      <c r="AJ3" s="465" t="str">
        <f>'Part I-Instuctions'!B3</f>
        <v>Duke OSW ARFI Submission Uptake Form_UPDATED 04.17.2025</v>
      </c>
      <c r="AK3" s="393"/>
      <c r="AL3" s="261"/>
      <c r="AM3" s="261"/>
      <c r="AN3" s="261"/>
      <c r="AO3" s="261"/>
      <c r="AP3" s="261"/>
      <c r="AQ3" s="261"/>
      <c r="AR3" s="261"/>
      <c r="AS3" s="261"/>
      <c r="AT3" s="261"/>
      <c r="AU3" s="261"/>
      <c r="AV3" s="261"/>
      <c r="AW3" s="261"/>
      <c r="AX3" s="261"/>
      <c r="AY3" s="261"/>
      <c r="AZ3" s="261"/>
      <c r="BA3" s="261"/>
      <c r="BB3" s="261"/>
      <c r="BC3" s="261"/>
      <c r="BD3" s="261"/>
      <c r="BE3" s="261"/>
      <c r="BF3" s="261"/>
      <c r="BG3" s="261"/>
      <c r="BH3" s="261"/>
      <c r="BI3" s="261"/>
      <c r="BJ3" s="261"/>
      <c r="BK3" s="261"/>
      <c r="BL3" s="261"/>
      <c r="BM3" s="261"/>
      <c r="BN3" s="261"/>
      <c r="BO3" s="261"/>
      <c r="BP3" s="261"/>
      <c r="BQ3" s="261"/>
      <c r="BR3" s="262"/>
      <c r="BS3" s="324"/>
      <c r="BT3" s="324"/>
    </row>
    <row r="4" spans="1:72" ht="18" x14ac:dyDescent="0.55000000000000004">
      <c r="A4" s="324"/>
      <c r="B4" s="551" t="s">
        <v>408</v>
      </c>
      <c r="C4" s="615"/>
      <c r="D4" s="615"/>
      <c r="E4" s="615"/>
      <c r="F4" s="615"/>
      <c r="G4" s="615"/>
      <c r="H4" s="615"/>
      <c r="I4" s="615"/>
      <c r="J4" s="615"/>
      <c r="K4" s="615"/>
      <c r="L4" s="615"/>
      <c r="M4" s="615"/>
      <c r="N4" s="615"/>
      <c r="O4" s="616"/>
      <c r="P4" s="344"/>
      <c r="Q4" s="326"/>
      <c r="R4" s="551" t="s">
        <v>316</v>
      </c>
      <c r="S4" s="615"/>
      <c r="T4" s="615"/>
      <c r="U4" s="615"/>
      <c r="V4" s="615"/>
      <c r="W4" s="615"/>
      <c r="X4" s="615"/>
      <c r="Y4" s="615"/>
      <c r="Z4" s="615"/>
      <c r="AA4" s="615"/>
      <c r="AB4" s="615"/>
      <c r="AC4" s="615"/>
      <c r="AD4" s="615"/>
      <c r="AE4" s="615"/>
      <c r="AF4" s="616"/>
      <c r="AG4" s="427"/>
      <c r="AH4" s="326"/>
      <c r="AI4" s="326"/>
      <c r="AJ4" s="551" t="s">
        <v>317</v>
      </c>
      <c r="AK4" s="615"/>
      <c r="AL4" s="615"/>
      <c r="AM4" s="615"/>
      <c r="AN4" s="615"/>
      <c r="AO4" s="615"/>
      <c r="AP4" s="615"/>
      <c r="AQ4" s="615"/>
      <c r="AR4" s="615"/>
      <c r="AS4" s="615"/>
      <c r="AT4" s="615"/>
      <c r="AU4" s="615"/>
      <c r="AV4" s="615"/>
      <c r="AW4" s="615"/>
      <c r="AX4" s="615"/>
      <c r="AY4" s="615"/>
      <c r="AZ4" s="615"/>
      <c r="BA4" s="615"/>
      <c r="BB4" s="615"/>
      <c r="BC4" s="615"/>
      <c r="BD4" s="615"/>
      <c r="BE4" s="615"/>
      <c r="BF4" s="615"/>
      <c r="BG4" s="615"/>
      <c r="BH4" s="615"/>
      <c r="BI4" s="615"/>
      <c r="BJ4" s="615"/>
      <c r="BK4" s="615"/>
      <c r="BL4" s="615"/>
      <c r="BM4" s="615"/>
      <c r="BN4" s="615"/>
      <c r="BO4" s="615"/>
      <c r="BP4" s="615"/>
      <c r="BQ4" s="615"/>
      <c r="BR4" s="616"/>
      <c r="BS4" s="326"/>
      <c r="BT4" s="324"/>
    </row>
    <row r="5" spans="1:72" ht="18" x14ac:dyDescent="0.55000000000000004">
      <c r="A5" s="326"/>
      <c r="B5" s="551" t="s">
        <v>407</v>
      </c>
      <c r="C5" s="615"/>
      <c r="D5" s="615"/>
      <c r="E5" s="615"/>
      <c r="F5" s="615"/>
      <c r="G5" s="615"/>
      <c r="H5" s="615"/>
      <c r="I5" s="615"/>
      <c r="J5" s="615"/>
      <c r="K5" s="615"/>
      <c r="L5" s="615"/>
      <c r="M5" s="615"/>
      <c r="N5" s="615"/>
      <c r="O5" s="616"/>
      <c r="P5" s="344"/>
      <c r="Q5" s="326"/>
      <c r="R5" s="551" t="s">
        <v>421</v>
      </c>
      <c r="S5" s="615"/>
      <c r="T5" s="615"/>
      <c r="U5" s="615"/>
      <c r="V5" s="615"/>
      <c r="W5" s="615"/>
      <c r="X5" s="615"/>
      <c r="Y5" s="615"/>
      <c r="Z5" s="615"/>
      <c r="AA5" s="615"/>
      <c r="AB5" s="615"/>
      <c r="AC5" s="615"/>
      <c r="AD5" s="615"/>
      <c r="AE5" s="615"/>
      <c r="AF5" s="616"/>
      <c r="AG5" s="427"/>
      <c r="AH5" s="326"/>
      <c r="AI5" s="326"/>
      <c r="AJ5" s="551" t="s">
        <v>318</v>
      </c>
      <c r="AK5" s="615"/>
      <c r="AL5" s="615"/>
      <c r="AM5" s="615"/>
      <c r="AN5" s="615"/>
      <c r="AO5" s="615"/>
      <c r="AP5" s="615"/>
      <c r="AQ5" s="615"/>
      <c r="AR5" s="615"/>
      <c r="AS5" s="615"/>
      <c r="AT5" s="615"/>
      <c r="AU5" s="615"/>
      <c r="AV5" s="615"/>
      <c r="AW5" s="615"/>
      <c r="AX5" s="615"/>
      <c r="AY5" s="615"/>
      <c r="AZ5" s="615"/>
      <c r="BA5" s="615"/>
      <c r="BB5" s="615"/>
      <c r="BC5" s="615"/>
      <c r="BD5" s="615"/>
      <c r="BE5" s="615"/>
      <c r="BF5" s="615"/>
      <c r="BG5" s="615"/>
      <c r="BH5" s="615"/>
      <c r="BI5" s="615"/>
      <c r="BJ5" s="615"/>
      <c r="BK5" s="615"/>
      <c r="BL5" s="615"/>
      <c r="BM5" s="615"/>
      <c r="BN5" s="615"/>
      <c r="BO5" s="615"/>
      <c r="BP5" s="615"/>
      <c r="BQ5" s="615"/>
      <c r="BR5" s="616"/>
      <c r="BS5" s="326"/>
      <c r="BT5" s="324"/>
    </row>
    <row r="6" spans="1:72" ht="15" customHeight="1" x14ac:dyDescent="0.55000000000000004">
      <c r="A6" s="326"/>
      <c r="B6" s="551"/>
      <c r="C6" s="615"/>
      <c r="D6" s="615"/>
      <c r="E6" s="615"/>
      <c r="F6" s="615"/>
      <c r="G6" s="615"/>
      <c r="H6" s="615"/>
      <c r="I6" s="615"/>
      <c r="J6" s="615"/>
      <c r="K6" s="615"/>
      <c r="L6" s="615"/>
      <c r="M6" s="615"/>
      <c r="N6" s="615"/>
      <c r="O6" s="616"/>
      <c r="P6" s="344"/>
      <c r="Q6" s="326"/>
      <c r="R6" s="551" t="s">
        <v>419</v>
      </c>
      <c r="S6" s="615"/>
      <c r="T6" s="615"/>
      <c r="U6" s="615"/>
      <c r="V6" s="615"/>
      <c r="W6" s="615"/>
      <c r="X6" s="615"/>
      <c r="Y6" s="615"/>
      <c r="Z6" s="615"/>
      <c r="AA6" s="615"/>
      <c r="AB6" s="615"/>
      <c r="AC6" s="615"/>
      <c r="AD6" s="615"/>
      <c r="AE6" s="615"/>
      <c r="AF6" s="616"/>
      <c r="AG6" s="427"/>
      <c r="AH6" s="326"/>
      <c r="AI6" s="324"/>
      <c r="AJ6" s="189"/>
      <c r="AK6" s="707" t="s">
        <v>420</v>
      </c>
      <c r="AL6" s="707"/>
      <c r="AM6" s="707"/>
      <c r="AN6" s="707"/>
      <c r="AO6" s="707"/>
      <c r="AP6" s="707"/>
      <c r="AQ6" s="707"/>
      <c r="AR6" s="707"/>
      <c r="AS6" s="707"/>
      <c r="AT6" s="707"/>
      <c r="AU6" s="707"/>
      <c r="AV6" s="707"/>
      <c r="AW6" s="707"/>
      <c r="AX6" s="707"/>
      <c r="AY6" s="707"/>
      <c r="AZ6" s="707"/>
      <c r="BA6" s="707"/>
      <c r="BB6" s="707"/>
      <c r="BC6" s="707"/>
      <c r="BD6" s="707"/>
      <c r="BE6" s="707"/>
      <c r="BF6" s="707"/>
      <c r="BG6" s="707"/>
      <c r="BH6" s="707"/>
      <c r="BI6" s="707"/>
      <c r="BJ6" s="707"/>
      <c r="BK6" s="707"/>
      <c r="BL6" s="707"/>
      <c r="BM6" s="707"/>
      <c r="BN6" s="707"/>
      <c r="BO6" s="707"/>
      <c r="BP6" s="707"/>
      <c r="BQ6" s="707"/>
      <c r="BR6" s="194"/>
      <c r="BS6" s="324"/>
      <c r="BT6" s="324"/>
    </row>
    <row r="7" spans="1:72" ht="15" customHeight="1" x14ac:dyDescent="0.55000000000000004">
      <c r="A7" s="326"/>
      <c r="B7" s="189"/>
      <c r="C7" s="188"/>
      <c r="D7" s="188"/>
      <c r="E7" s="188"/>
      <c r="F7" s="188"/>
      <c r="G7" s="188"/>
      <c r="H7" s="188"/>
      <c r="I7" s="188"/>
      <c r="J7" s="188"/>
      <c r="K7" s="188"/>
      <c r="L7" s="188"/>
      <c r="M7" s="188"/>
      <c r="N7" s="188"/>
      <c r="O7" s="194"/>
      <c r="P7" s="344"/>
      <c r="Q7" s="326"/>
      <c r="R7" s="189"/>
      <c r="S7" s="188"/>
      <c r="T7" s="188"/>
      <c r="U7" s="188"/>
      <c r="V7" s="188"/>
      <c r="W7" s="188"/>
      <c r="X7" s="188"/>
      <c r="Y7" s="188"/>
      <c r="Z7" s="188"/>
      <c r="AA7" s="188"/>
      <c r="AB7" s="402"/>
      <c r="AC7" s="402"/>
      <c r="AD7" s="402"/>
      <c r="AE7" s="402"/>
      <c r="AF7" s="194"/>
      <c r="AG7" s="427"/>
      <c r="AH7" s="326"/>
      <c r="AI7" s="324"/>
      <c r="AJ7" s="189"/>
      <c r="AL7" s="736" t="s">
        <v>446</v>
      </c>
      <c r="AM7" s="737"/>
      <c r="AN7" s="737"/>
      <c r="AO7" s="737"/>
      <c r="AP7" s="737"/>
      <c r="AQ7" s="737"/>
      <c r="AR7" s="737"/>
      <c r="AS7" s="737"/>
      <c r="AT7" s="737"/>
      <c r="AU7" s="737"/>
      <c r="AV7" s="737"/>
      <c r="AW7" s="737"/>
      <c r="AX7" s="737"/>
      <c r="AY7" s="737"/>
      <c r="AZ7" s="737"/>
      <c r="BA7" s="737"/>
      <c r="BB7" s="737"/>
      <c r="BC7" s="737"/>
      <c r="BD7" s="737"/>
      <c r="BE7" s="737"/>
      <c r="BF7" s="737"/>
      <c r="BG7" s="737"/>
      <c r="BH7" s="737"/>
      <c r="BI7" s="737"/>
      <c r="BJ7" s="737"/>
      <c r="BK7" s="737"/>
      <c r="BL7" s="737"/>
      <c r="BM7" s="737"/>
      <c r="BN7" s="737"/>
      <c r="BO7" s="737"/>
      <c r="BP7" s="737"/>
      <c r="BQ7" s="737"/>
      <c r="BR7" s="194"/>
      <c r="BS7" s="324"/>
      <c r="BT7" s="324"/>
    </row>
    <row r="8" spans="1:72" ht="15" customHeight="1" x14ac:dyDescent="0.55000000000000004">
      <c r="A8" s="326"/>
      <c r="B8" s="189"/>
      <c r="C8" s="188"/>
      <c r="D8" s="188"/>
      <c r="E8" s="188"/>
      <c r="F8" s="188"/>
      <c r="G8" s="188"/>
      <c r="H8" s="188"/>
      <c r="I8" s="188"/>
      <c r="J8" s="188"/>
      <c r="K8" s="188"/>
      <c r="L8" s="188"/>
      <c r="M8" s="188"/>
      <c r="N8" s="188"/>
      <c r="O8" s="194"/>
      <c r="P8" s="344"/>
      <c r="Q8" s="326"/>
      <c r="R8" s="189"/>
      <c r="S8" s="708" t="s">
        <v>444</v>
      </c>
      <c r="T8" s="709"/>
      <c r="U8" s="709"/>
      <c r="V8" s="709"/>
      <c r="W8" s="709"/>
      <c r="X8" s="709"/>
      <c r="Y8" s="709"/>
      <c r="Z8" s="709"/>
      <c r="AA8" s="709"/>
      <c r="AB8" s="709"/>
      <c r="AC8" s="709"/>
      <c r="AD8" s="709"/>
      <c r="AE8" s="710"/>
      <c r="AF8" s="194"/>
      <c r="AG8" s="427"/>
      <c r="AH8" s="326"/>
      <c r="AI8" s="324"/>
      <c r="AJ8" s="189"/>
      <c r="AK8" s="188"/>
      <c r="AL8" s="737"/>
      <c r="AM8" s="737"/>
      <c r="AN8" s="737"/>
      <c r="AO8" s="737"/>
      <c r="AP8" s="737"/>
      <c r="AQ8" s="737"/>
      <c r="AR8" s="737"/>
      <c r="AS8" s="737"/>
      <c r="AT8" s="737"/>
      <c r="AU8" s="737"/>
      <c r="AV8" s="737"/>
      <c r="AW8" s="737"/>
      <c r="AX8" s="737"/>
      <c r="AY8" s="737"/>
      <c r="AZ8" s="737"/>
      <c r="BA8" s="737"/>
      <c r="BB8" s="737"/>
      <c r="BC8" s="737"/>
      <c r="BD8" s="737"/>
      <c r="BE8" s="737"/>
      <c r="BF8" s="737"/>
      <c r="BG8" s="737"/>
      <c r="BH8" s="737"/>
      <c r="BI8" s="737"/>
      <c r="BJ8" s="737"/>
      <c r="BK8" s="737"/>
      <c r="BL8" s="737"/>
      <c r="BM8" s="737"/>
      <c r="BN8" s="737"/>
      <c r="BO8" s="737"/>
      <c r="BP8" s="737"/>
      <c r="BQ8" s="737"/>
      <c r="BR8" s="194"/>
      <c r="BS8" s="324"/>
      <c r="BT8" s="324"/>
    </row>
    <row r="9" spans="1:72" ht="25.5" customHeight="1" x14ac:dyDescent="0.55000000000000004">
      <c r="A9" s="326"/>
      <c r="B9" s="551"/>
      <c r="C9" s="615"/>
      <c r="D9" s="615"/>
      <c r="E9" s="615"/>
      <c r="F9" s="615"/>
      <c r="G9" s="615"/>
      <c r="H9" s="615"/>
      <c r="I9" s="615"/>
      <c r="J9" s="615"/>
      <c r="K9" s="615"/>
      <c r="L9" s="615"/>
      <c r="M9" s="615"/>
      <c r="N9" s="615"/>
      <c r="O9" s="616"/>
      <c r="P9" s="344"/>
      <c r="Q9" s="324"/>
      <c r="R9" s="343"/>
      <c r="S9" s="711"/>
      <c r="T9" s="712"/>
      <c r="U9" s="712"/>
      <c r="V9" s="712"/>
      <c r="W9" s="712"/>
      <c r="X9" s="712"/>
      <c r="Y9" s="712"/>
      <c r="Z9" s="712"/>
      <c r="AA9" s="712"/>
      <c r="AB9" s="712"/>
      <c r="AC9" s="712"/>
      <c r="AD9" s="712"/>
      <c r="AE9" s="713"/>
      <c r="AF9" s="338"/>
      <c r="AG9" s="427"/>
      <c r="AH9" s="325"/>
      <c r="AI9" s="324"/>
      <c r="AJ9" s="272"/>
      <c r="AL9" s="737"/>
      <c r="AM9" s="737"/>
      <c r="AN9" s="737"/>
      <c r="AO9" s="737"/>
      <c r="AP9" s="737"/>
      <c r="AQ9" s="737"/>
      <c r="AR9" s="737"/>
      <c r="AS9" s="737"/>
      <c r="AT9" s="737"/>
      <c r="AU9" s="737"/>
      <c r="AV9" s="737"/>
      <c r="AW9" s="737"/>
      <c r="AX9" s="737"/>
      <c r="AY9" s="737"/>
      <c r="AZ9" s="737"/>
      <c r="BA9" s="737"/>
      <c r="BB9" s="737"/>
      <c r="BC9" s="737"/>
      <c r="BD9" s="737"/>
      <c r="BE9" s="737"/>
      <c r="BF9" s="737"/>
      <c r="BG9" s="737"/>
      <c r="BH9" s="737"/>
      <c r="BI9" s="737"/>
      <c r="BJ9" s="737"/>
      <c r="BK9" s="737"/>
      <c r="BL9" s="737"/>
      <c r="BM9" s="737"/>
      <c r="BN9" s="737"/>
      <c r="BO9" s="737"/>
      <c r="BP9" s="737"/>
      <c r="BQ9" s="737"/>
      <c r="BR9" s="268"/>
      <c r="BS9" s="324"/>
      <c r="BT9" s="324"/>
    </row>
    <row r="10" spans="1:72" ht="18.399999999999999" thickBot="1" x14ac:dyDescent="0.6">
      <c r="A10" s="326"/>
      <c r="B10" s="343"/>
      <c r="C10" s="337" t="s">
        <v>410</v>
      </c>
      <c r="D10" s="339"/>
      <c r="E10" s="339"/>
      <c r="F10" s="339"/>
      <c r="G10" s="339"/>
      <c r="H10" s="339"/>
      <c r="I10" s="339"/>
      <c r="J10" s="200"/>
      <c r="K10" s="200"/>
      <c r="L10" s="200"/>
      <c r="M10" s="200"/>
      <c r="N10" s="200"/>
      <c r="O10" s="338"/>
      <c r="P10" s="345"/>
      <c r="Q10" s="324"/>
      <c r="R10" s="265"/>
      <c r="S10" s="711"/>
      <c r="T10" s="712"/>
      <c r="U10" s="712"/>
      <c r="V10" s="712"/>
      <c r="W10" s="712"/>
      <c r="X10" s="712"/>
      <c r="Y10" s="712"/>
      <c r="Z10" s="712"/>
      <c r="AA10" s="712"/>
      <c r="AB10" s="712"/>
      <c r="AC10" s="712"/>
      <c r="AD10" s="712"/>
      <c r="AE10" s="713"/>
      <c r="AF10" s="347"/>
      <c r="AG10" s="427"/>
      <c r="AH10" s="325"/>
      <c r="AI10" s="325"/>
      <c r="AJ10" s="272"/>
      <c r="AK10" s="274"/>
      <c r="AL10" s="461" t="s">
        <v>432</v>
      </c>
      <c r="AM10" s="462" t="str">
        <f>IF($BR$14=8760,"OK","8,760 Hourly Values Missing")</f>
        <v>8,760 Hourly Values Missing</v>
      </c>
      <c r="AN10" s="463"/>
      <c r="AO10" s="463"/>
      <c r="AP10" s="464"/>
      <c r="AQ10" s="266"/>
      <c r="AR10" s="266"/>
      <c r="AS10" s="266"/>
      <c r="AT10" s="266"/>
      <c r="AU10" s="266"/>
      <c r="AV10" s="273"/>
      <c r="AW10" s="273"/>
      <c r="AX10" s="274"/>
      <c r="AY10" s="274"/>
      <c r="AZ10" s="274"/>
      <c r="BA10" s="267"/>
      <c r="BB10" s="267"/>
      <c r="BC10" s="267"/>
      <c r="BD10" s="267"/>
      <c r="BE10" s="267"/>
      <c r="BF10" s="267"/>
      <c r="BG10" s="267"/>
      <c r="BH10" s="267"/>
      <c r="BI10" s="267"/>
      <c r="BJ10" s="267"/>
      <c r="BK10" s="267"/>
      <c r="BL10" s="267"/>
      <c r="BM10" s="267"/>
      <c r="BO10" s="267"/>
      <c r="BP10" s="267"/>
      <c r="BR10" s="268"/>
      <c r="BS10" s="324"/>
      <c r="BT10" s="324"/>
    </row>
    <row r="11" spans="1:72" ht="13.5" customHeight="1" x14ac:dyDescent="0.5">
      <c r="A11" s="324"/>
      <c r="B11" s="322"/>
      <c r="C11" s="340"/>
      <c r="D11" s="257" t="s">
        <v>315</v>
      </c>
      <c r="E11" s="257"/>
      <c r="F11" s="257"/>
      <c r="G11" s="257"/>
      <c r="H11" s="257"/>
      <c r="I11" s="257"/>
      <c r="J11" s="257"/>
      <c r="K11" s="73"/>
      <c r="L11" s="73"/>
      <c r="M11" s="73"/>
      <c r="N11" s="73"/>
      <c r="O11" s="331"/>
      <c r="P11" s="326"/>
      <c r="Q11" s="324"/>
      <c r="R11" s="360"/>
      <c r="S11" s="714"/>
      <c r="T11" s="715"/>
      <c r="U11" s="715"/>
      <c r="V11" s="715"/>
      <c r="W11" s="715"/>
      <c r="X11" s="715"/>
      <c r="Y11" s="715"/>
      <c r="Z11" s="715"/>
      <c r="AA11" s="715"/>
      <c r="AB11" s="715"/>
      <c r="AC11" s="715"/>
      <c r="AD11" s="715"/>
      <c r="AE11" s="716"/>
      <c r="AF11" s="348"/>
      <c r="AG11" s="427"/>
      <c r="AH11" s="358"/>
      <c r="AI11" s="727" t="str">
        <f>IF(AG14&lt;(12*24),"Table VI(a) is incomplete, please enter all hourly profiles in VI (a) (i) &gt;&gt;&gt;","OK")</f>
        <v>Table VI(a) is incomplete, please enter all hourly profiles in VI (a) (i) &gt;&gt;&gt;</v>
      </c>
      <c r="AJ11" s="276" t="s">
        <v>395</v>
      </c>
      <c r="AK11" s="274"/>
      <c r="AL11" s="267"/>
      <c r="AM11" s="267"/>
      <c r="AN11" s="721"/>
      <c r="AO11" s="722"/>
      <c r="AP11" s="722"/>
      <c r="AQ11" s="722"/>
      <c r="AR11" s="722"/>
      <c r="AS11" s="722"/>
      <c r="AT11" s="722"/>
      <c r="AU11" s="267"/>
      <c r="AV11" s="277"/>
      <c r="AW11" s="278"/>
      <c r="AX11" s="279"/>
      <c r="AY11" s="279"/>
      <c r="AZ11" s="279"/>
      <c r="BA11" s="277"/>
      <c r="BB11" s="279"/>
      <c r="BC11" s="279"/>
      <c r="BD11" s="279"/>
      <c r="BE11" s="277"/>
      <c r="BF11" s="277"/>
      <c r="BG11" s="277"/>
      <c r="BH11" s="267"/>
      <c r="BI11" s="267"/>
      <c r="BJ11" s="267"/>
      <c r="BK11" s="267"/>
      <c r="BL11" s="267"/>
      <c r="BM11" s="267"/>
      <c r="BN11" s="267"/>
      <c r="BO11" s="267"/>
      <c r="BP11" s="267"/>
      <c r="BQ11" s="267"/>
      <c r="BR11" s="268"/>
      <c r="BS11" s="324"/>
      <c r="BT11" s="324"/>
    </row>
    <row r="12" spans="1:72" ht="13.5" customHeight="1" x14ac:dyDescent="0.5">
      <c r="A12" s="324"/>
      <c r="B12" s="322"/>
      <c r="C12" s="335"/>
      <c r="D12" s="257" t="s">
        <v>409</v>
      </c>
      <c r="E12" s="257"/>
      <c r="F12" s="257"/>
      <c r="G12" s="257"/>
      <c r="H12" s="257"/>
      <c r="I12" s="257"/>
      <c r="J12" s="257"/>
      <c r="K12" s="73"/>
      <c r="L12" s="73"/>
      <c r="M12" s="73"/>
      <c r="N12" s="73"/>
      <c r="O12" s="331"/>
      <c r="P12" s="326"/>
      <c r="Q12" s="326"/>
      <c r="R12" s="718"/>
      <c r="S12" s="719"/>
      <c r="T12" s="719"/>
      <c r="U12" s="719"/>
      <c r="V12" s="719"/>
      <c r="W12" s="719"/>
      <c r="X12" s="719"/>
      <c r="Y12" s="719"/>
      <c r="Z12" s="719"/>
      <c r="AA12" s="719"/>
      <c r="AB12" s="719"/>
      <c r="AC12" s="719"/>
      <c r="AD12" s="719"/>
      <c r="AE12" s="719"/>
      <c r="AF12" s="720"/>
      <c r="AG12" s="427"/>
      <c r="AH12" s="358"/>
      <c r="AI12" s="727"/>
      <c r="AJ12" s="280"/>
      <c r="AK12" s="274"/>
      <c r="AL12" s="267"/>
      <c r="AM12" s="267"/>
      <c r="AN12" s="267"/>
      <c r="AO12" s="267"/>
      <c r="AP12" s="267"/>
      <c r="AQ12" s="267"/>
      <c r="AR12" s="267"/>
      <c r="AS12" s="267"/>
      <c r="AT12" s="267"/>
      <c r="AU12" s="267"/>
      <c r="AV12" s="281"/>
      <c r="AW12" s="281"/>
      <c r="AX12" s="281"/>
      <c r="AY12" s="281"/>
      <c r="AZ12" s="281"/>
      <c r="BA12" s="281"/>
      <c r="BB12" s="281"/>
      <c r="BC12" s="281"/>
      <c r="BD12" s="281"/>
      <c r="BE12" s="281"/>
      <c r="BF12" s="281"/>
      <c r="BG12" s="281"/>
      <c r="BH12" s="267"/>
      <c r="BI12" s="267"/>
      <c r="BJ12" s="267"/>
      <c r="BK12" s="267"/>
      <c r="BL12" s="267"/>
      <c r="BM12" s="267"/>
      <c r="BN12" s="267"/>
      <c r="BO12" s="267"/>
      <c r="BP12" s="267"/>
      <c r="BQ12" s="282"/>
      <c r="BR12" s="331"/>
      <c r="BS12" s="326"/>
      <c r="BT12" s="324"/>
    </row>
    <row r="13" spans="1:72" ht="20.25" customHeight="1" x14ac:dyDescent="0.5">
      <c r="A13" s="324"/>
      <c r="B13" s="322"/>
      <c r="C13" s="412">
        <f>AVERAGE(J49:J78)-(SUM(AL15:BP38)+SUM(AL48:BN71)+SUM(AL79:BP102)+SUM(AL110:BO133)+SUM(AL141:BP164)+SUM(AL172:BO195)+SUM(AL203:BP226)+SUM(AL234:BP257)+SUM(AL265:BO288)+SUM(AL296:BP319)+SUM(AL327:BO350)+SUM(AL358:BP381))</f>
        <v>0</v>
      </c>
      <c r="D13" s="257" t="s">
        <v>319</v>
      </c>
      <c r="E13" s="257"/>
      <c r="F13" s="257"/>
      <c r="G13" s="257"/>
      <c r="H13" s="257"/>
      <c r="I13" s="257"/>
      <c r="J13" s="257"/>
      <c r="K13" s="73"/>
      <c r="L13" s="73"/>
      <c r="M13" s="73"/>
      <c r="N13" s="73"/>
      <c r="O13" s="331"/>
      <c r="P13" s="326"/>
      <c r="Q13" s="324"/>
      <c r="R13" s="280"/>
      <c r="S13" s="274"/>
      <c r="T13" s="267"/>
      <c r="U13" s="267"/>
      <c r="V13" s="267"/>
      <c r="W13" s="267"/>
      <c r="X13" s="267"/>
      <c r="Y13" s="267"/>
      <c r="Z13" s="267"/>
      <c r="AA13" s="267"/>
      <c r="AB13" s="267"/>
      <c r="AC13" s="267"/>
      <c r="AD13" s="267"/>
      <c r="AE13" s="267"/>
      <c r="AF13" s="268"/>
      <c r="AG13" s="427"/>
      <c r="AH13" s="404"/>
      <c r="AI13" s="727"/>
      <c r="AJ13" s="280"/>
      <c r="AK13" s="399" t="s">
        <v>321</v>
      </c>
      <c r="AL13" s="399">
        <v>1</v>
      </c>
      <c r="AM13" s="399">
        <v>2</v>
      </c>
      <c r="AN13" s="399">
        <v>3</v>
      </c>
      <c r="AO13" s="399">
        <v>4</v>
      </c>
      <c r="AP13" s="399">
        <v>5</v>
      </c>
      <c r="AQ13" s="399">
        <v>6</v>
      </c>
      <c r="AR13" s="399">
        <v>7</v>
      </c>
      <c r="AS13" s="399">
        <v>8</v>
      </c>
      <c r="AT13" s="399">
        <v>9</v>
      </c>
      <c r="AU13" s="399">
        <v>10</v>
      </c>
      <c r="AV13" s="399">
        <v>11</v>
      </c>
      <c r="AW13" s="399">
        <v>12</v>
      </c>
      <c r="AX13" s="399">
        <v>13</v>
      </c>
      <c r="AY13" s="399">
        <v>14</v>
      </c>
      <c r="AZ13" s="399">
        <v>15</v>
      </c>
      <c r="BA13" s="399">
        <v>16</v>
      </c>
      <c r="BB13" s="399">
        <v>17</v>
      </c>
      <c r="BC13" s="399">
        <v>18</v>
      </c>
      <c r="BD13" s="399">
        <v>19</v>
      </c>
      <c r="BE13" s="399">
        <v>20</v>
      </c>
      <c r="BF13" s="399">
        <v>21</v>
      </c>
      <c r="BG13" s="399">
        <v>22</v>
      </c>
      <c r="BH13" s="399">
        <v>23</v>
      </c>
      <c r="BI13" s="399">
        <v>24</v>
      </c>
      <c r="BJ13" s="399">
        <v>25</v>
      </c>
      <c r="BK13" s="399">
        <v>26</v>
      </c>
      <c r="BL13" s="399">
        <v>27</v>
      </c>
      <c r="BM13" s="399">
        <v>28</v>
      </c>
      <c r="BN13" s="399">
        <v>29</v>
      </c>
      <c r="BO13" s="399">
        <v>30</v>
      </c>
      <c r="BP13" s="399">
        <v>31</v>
      </c>
      <c r="BQ13" s="423" t="s">
        <v>314</v>
      </c>
      <c r="BR13" s="385"/>
      <c r="BS13" s="326"/>
      <c r="BT13" s="324"/>
    </row>
    <row r="14" spans="1:72" ht="15.75" customHeight="1" x14ac:dyDescent="0.5">
      <c r="A14" s="326"/>
      <c r="B14" s="414"/>
      <c r="C14" s="415"/>
      <c r="D14" s="413" t="s">
        <v>424</v>
      </c>
      <c r="E14" s="257"/>
      <c r="F14" s="257"/>
      <c r="G14" s="257"/>
      <c r="H14" s="257"/>
      <c r="I14" s="257"/>
      <c r="J14" s="257"/>
      <c r="K14" s="73"/>
      <c r="L14" s="73"/>
      <c r="M14" s="73"/>
      <c r="N14" s="73"/>
      <c r="O14" s="331"/>
      <c r="P14" s="326"/>
      <c r="Q14" s="324"/>
      <c r="R14" s="280"/>
      <c r="S14" s="399" t="s">
        <v>321</v>
      </c>
      <c r="T14" s="399" t="s">
        <v>41</v>
      </c>
      <c r="U14" s="399" t="s">
        <v>43</v>
      </c>
      <c r="V14" s="399" t="s">
        <v>44</v>
      </c>
      <c r="W14" s="399" t="s">
        <v>45</v>
      </c>
      <c r="X14" s="399" t="s">
        <v>46</v>
      </c>
      <c r="Y14" s="399" t="s">
        <v>47</v>
      </c>
      <c r="Z14" s="399" t="s">
        <v>48</v>
      </c>
      <c r="AA14" s="399" t="s">
        <v>49</v>
      </c>
      <c r="AB14" s="399" t="s">
        <v>50</v>
      </c>
      <c r="AC14" s="399" t="s">
        <v>51</v>
      </c>
      <c r="AD14" s="399" t="s">
        <v>52</v>
      </c>
      <c r="AE14" s="399" t="s">
        <v>53</v>
      </c>
      <c r="AF14" s="268"/>
      <c r="AG14" s="401">
        <f>COUNT(T15:AE38)</f>
        <v>0</v>
      </c>
      <c r="AH14" s="406"/>
      <c r="AI14" s="727"/>
      <c r="AJ14" s="280"/>
      <c r="AK14" s="399"/>
      <c r="AL14" s="399"/>
      <c r="AM14" s="399"/>
      <c r="AN14" s="399"/>
      <c r="AO14" s="399"/>
      <c r="AP14" s="399"/>
      <c r="AQ14" s="399"/>
      <c r="AR14" s="399"/>
      <c r="AS14" s="399"/>
      <c r="AT14" s="399"/>
      <c r="AU14" s="399"/>
      <c r="AV14" s="399"/>
      <c r="AW14" s="399"/>
      <c r="AX14" s="399"/>
      <c r="AY14" s="399"/>
      <c r="AZ14" s="399"/>
      <c r="BA14" s="399"/>
      <c r="BB14" s="399"/>
      <c r="BC14" s="399"/>
      <c r="BD14" s="399"/>
      <c r="BE14" s="399"/>
      <c r="BF14" s="399"/>
      <c r="BG14" s="399"/>
      <c r="BH14" s="399"/>
      <c r="BI14" s="399"/>
      <c r="BJ14" s="399"/>
      <c r="BK14" s="399"/>
      <c r="BL14" s="399"/>
      <c r="BM14" s="399"/>
      <c r="BN14" s="399"/>
      <c r="BO14" s="399"/>
      <c r="BP14" s="399"/>
      <c r="BQ14" s="423" t="s">
        <v>323</v>
      </c>
      <c r="BR14" s="508">
        <f>COUNT(AL15:BP38,AL48:BN71,AL79:BP102,AL110:BO133,AL141:BP164,AL172:BO195,AL203:BP226,AL234:BP257,AL265:BO288,AL296:BP319,AL327:BO350,AL358:BP381)</f>
        <v>0</v>
      </c>
      <c r="BS14" s="324"/>
      <c r="BT14" s="324"/>
    </row>
    <row r="15" spans="1:72" ht="15.75" x14ac:dyDescent="0.5">
      <c r="A15" s="324"/>
      <c r="B15" s="322"/>
      <c r="C15" s="257"/>
      <c r="D15" s="257"/>
      <c r="E15" s="257"/>
      <c r="F15" s="257"/>
      <c r="G15" s="257"/>
      <c r="H15" s="257"/>
      <c r="I15" s="257"/>
      <c r="J15" s="257"/>
      <c r="K15" s="257"/>
      <c r="L15" s="257"/>
      <c r="M15" s="257"/>
      <c r="N15" s="257"/>
      <c r="O15" s="323"/>
      <c r="P15" s="326"/>
      <c r="Q15" s="324"/>
      <c r="R15" s="280"/>
      <c r="S15" s="410">
        <v>1</v>
      </c>
      <c r="T15" s="284" t="str">
        <f t="shared" ref="T15:T38" si="0">IF($AD$3="Hourly Profile",BQ15,"")</f>
        <v/>
      </c>
      <c r="U15" s="284" t="str">
        <f t="shared" ref="U15:U38" si="1">IF($AD$3="Hourly Profile",BQ48,"")</f>
        <v/>
      </c>
      <c r="V15" s="284" t="str">
        <f t="shared" ref="V15:V38" si="2">IF($AD$3="Hourly Profile",BQ79,"")</f>
        <v/>
      </c>
      <c r="W15" s="284" t="str">
        <f t="shared" ref="W15:W38" si="3">IF($AD$3="Hourly Profile",BQ110,"")</f>
        <v/>
      </c>
      <c r="X15" s="284" t="str">
        <f t="shared" ref="X15:X38" si="4">IF($AD$3="Hourly Profile",BQ141,"")</f>
        <v/>
      </c>
      <c r="Y15" s="284" t="str">
        <f t="shared" ref="Y15:Y38" si="5">IF($AD$3="Hourly Profile",BQ172,"")</f>
        <v/>
      </c>
      <c r="Z15" s="284" t="str">
        <f t="shared" ref="Z15:Z38" si="6">IF($AD$3="Hourly Profile",BQ203,"")</f>
        <v/>
      </c>
      <c r="AA15" s="284" t="str">
        <f t="shared" ref="AA15:AA38" si="7">IF($AD$3="Hourly Profile",BQ234,"")</f>
        <v/>
      </c>
      <c r="AB15" s="284" t="str">
        <f t="shared" ref="AB15:AB38" si="8">IF($AD$3="Hourly Profile",BQ265,"")</f>
        <v/>
      </c>
      <c r="AC15" s="284" t="str">
        <f t="shared" ref="AC15:AC38" si="9">IF($AD$3="Hourly Profile",BQ296,"")</f>
        <v/>
      </c>
      <c r="AD15" s="284" t="str">
        <f t="shared" ref="AD15:AD38" si="10">IF($AD$3="Hourly Profile",BQ327,"")</f>
        <v/>
      </c>
      <c r="AE15" s="284" t="str">
        <f t="shared" ref="AE15:AE38" si="11">IF($AD$3="Hourly Profile",BQ358,"")</f>
        <v/>
      </c>
      <c r="AF15" s="268"/>
      <c r="AG15" s="325"/>
      <c r="AH15" s="406"/>
      <c r="AI15" s="727"/>
      <c r="AJ15" s="280"/>
      <c r="AK15" s="410">
        <v>1</v>
      </c>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c r="BM15" s="285"/>
      <c r="BN15" s="285"/>
      <c r="BO15" s="285"/>
      <c r="BP15" s="285"/>
      <c r="BQ15" s="407" t="str">
        <f>IFERROR(AVERAGE(AL15:BP15),"")</f>
        <v/>
      </c>
      <c r="BR15" s="385"/>
      <c r="BS15" s="326"/>
      <c r="BT15" s="324"/>
    </row>
    <row r="16" spans="1:72" ht="16.149999999999999" thickBot="1" x14ac:dyDescent="0.55000000000000004">
      <c r="A16" s="326"/>
      <c r="B16" s="322"/>
      <c r="C16" s="337" t="s">
        <v>411</v>
      </c>
      <c r="D16" s="333"/>
      <c r="E16" s="333"/>
      <c r="F16" s="333"/>
      <c r="G16" s="333"/>
      <c r="H16" s="333"/>
      <c r="I16" s="333"/>
      <c r="J16" s="257"/>
      <c r="K16" s="257"/>
      <c r="L16" s="257"/>
      <c r="M16" s="257"/>
      <c r="N16" s="257"/>
      <c r="O16" s="323"/>
      <c r="P16" s="326"/>
      <c r="Q16" s="326"/>
      <c r="R16" s="280"/>
      <c r="S16" s="410">
        <v>2</v>
      </c>
      <c r="T16" s="284" t="str">
        <f t="shared" si="0"/>
        <v/>
      </c>
      <c r="U16" s="284" t="str">
        <f t="shared" si="1"/>
        <v/>
      </c>
      <c r="V16" s="284" t="str">
        <f t="shared" si="2"/>
        <v/>
      </c>
      <c r="W16" s="284" t="str">
        <f t="shared" si="3"/>
        <v/>
      </c>
      <c r="X16" s="284" t="str">
        <f t="shared" si="4"/>
        <v/>
      </c>
      <c r="Y16" s="284" t="str">
        <f t="shared" si="5"/>
        <v/>
      </c>
      <c r="Z16" s="284" t="str">
        <f t="shared" si="6"/>
        <v/>
      </c>
      <c r="AA16" s="284" t="str">
        <f t="shared" si="7"/>
        <v/>
      </c>
      <c r="AB16" s="284" t="str">
        <f t="shared" si="8"/>
        <v/>
      </c>
      <c r="AC16" s="284" t="str">
        <f t="shared" si="9"/>
        <v/>
      </c>
      <c r="AD16" s="284" t="str">
        <f t="shared" si="10"/>
        <v/>
      </c>
      <c r="AE16" s="284" t="str">
        <f t="shared" si="11"/>
        <v/>
      </c>
      <c r="AF16" s="268"/>
      <c r="AG16" s="325"/>
      <c r="AH16" s="325"/>
      <c r="AI16" s="325"/>
      <c r="AJ16" s="280"/>
      <c r="AK16" s="410">
        <v>2</v>
      </c>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c r="BM16" s="285"/>
      <c r="BN16" s="285"/>
      <c r="BO16" s="285"/>
      <c r="BP16" s="285"/>
      <c r="BQ16" s="408" t="str">
        <f t="shared" ref="BQ16:BQ38" si="12">IFERROR(AVERAGE(AL16:BP16),"")</f>
        <v/>
      </c>
      <c r="BR16" s="385"/>
      <c r="BS16" s="326"/>
      <c r="BT16" s="324"/>
    </row>
    <row r="17" spans="1:72" ht="15.75" customHeight="1" x14ac:dyDescent="0.5">
      <c r="A17" s="326"/>
      <c r="B17" s="322"/>
      <c r="C17" s="361" t="s">
        <v>415</v>
      </c>
      <c r="D17" s="363"/>
      <c r="E17" s="257" t="s">
        <v>417</v>
      </c>
      <c r="F17" s="257"/>
      <c r="G17" s="257"/>
      <c r="H17" s="257"/>
      <c r="I17" s="257"/>
      <c r="J17" s="257"/>
      <c r="K17" s="257"/>
      <c r="L17" s="257"/>
      <c r="M17" s="257"/>
      <c r="N17" s="257"/>
      <c r="O17" s="323"/>
      <c r="P17" s="326"/>
      <c r="Q17" s="326"/>
      <c r="R17" s="280"/>
      <c r="S17" s="410">
        <v>3</v>
      </c>
      <c r="T17" s="284" t="str">
        <f t="shared" si="0"/>
        <v/>
      </c>
      <c r="U17" s="284" t="str">
        <f t="shared" si="1"/>
        <v/>
      </c>
      <c r="V17" s="284" t="str">
        <f t="shared" si="2"/>
        <v/>
      </c>
      <c r="W17" s="284" t="str">
        <f t="shared" si="3"/>
        <v/>
      </c>
      <c r="X17" s="284" t="str">
        <f t="shared" si="4"/>
        <v/>
      </c>
      <c r="Y17" s="284" t="str">
        <f t="shared" si="5"/>
        <v/>
      </c>
      <c r="Z17" s="284" t="str">
        <f t="shared" si="6"/>
        <v/>
      </c>
      <c r="AA17" s="284" t="str">
        <f t="shared" si="7"/>
        <v/>
      </c>
      <c r="AB17" s="284" t="str">
        <f t="shared" si="8"/>
        <v/>
      </c>
      <c r="AC17" s="284" t="str">
        <f t="shared" si="9"/>
        <v/>
      </c>
      <c r="AD17" s="284" t="str">
        <f t="shared" si="10"/>
        <v/>
      </c>
      <c r="AE17" s="284" t="str">
        <f t="shared" si="11"/>
        <v/>
      </c>
      <c r="AF17" s="268"/>
      <c r="AG17" s="325"/>
      <c r="AH17" s="325"/>
      <c r="AI17" s="325"/>
      <c r="AJ17" s="280"/>
      <c r="AK17" s="410">
        <v>3</v>
      </c>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c r="BM17" s="285"/>
      <c r="BN17" s="285"/>
      <c r="BO17" s="285"/>
      <c r="BP17" s="285"/>
      <c r="BQ17" s="408" t="str">
        <f t="shared" si="12"/>
        <v/>
      </c>
      <c r="BR17" s="385"/>
      <c r="BS17" s="326"/>
      <c r="BT17" s="324"/>
    </row>
    <row r="18" spans="1:72" ht="13.5" customHeight="1" x14ac:dyDescent="0.5">
      <c r="A18" s="326"/>
      <c r="B18" s="322"/>
      <c r="C18" s="336"/>
      <c r="D18" s="335"/>
      <c r="E18" s="257" t="s">
        <v>416</v>
      </c>
      <c r="F18" s="257"/>
      <c r="G18" s="257"/>
      <c r="H18" s="257"/>
      <c r="I18" s="257"/>
      <c r="J18" s="257"/>
      <c r="K18" s="257"/>
      <c r="L18" s="257"/>
      <c r="M18" s="257"/>
      <c r="N18" s="257"/>
      <c r="O18" s="323"/>
      <c r="P18" s="326"/>
      <c r="Q18" s="326"/>
      <c r="R18" s="280"/>
      <c r="S18" s="410">
        <v>4</v>
      </c>
      <c r="T18" s="284" t="str">
        <f t="shared" si="0"/>
        <v/>
      </c>
      <c r="U18" s="284" t="str">
        <f t="shared" si="1"/>
        <v/>
      </c>
      <c r="V18" s="284" t="str">
        <f t="shared" si="2"/>
        <v/>
      </c>
      <c r="W18" s="284" t="str">
        <f t="shared" si="3"/>
        <v/>
      </c>
      <c r="X18" s="284" t="str">
        <f t="shared" si="4"/>
        <v/>
      </c>
      <c r="Y18" s="284" t="str">
        <f t="shared" si="5"/>
        <v/>
      </c>
      <c r="Z18" s="284" t="str">
        <f t="shared" si="6"/>
        <v/>
      </c>
      <c r="AA18" s="284" t="str">
        <f t="shared" si="7"/>
        <v/>
      </c>
      <c r="AB18" s="284" t="str">
        <f t="shared" si="8"/>
        <v/>
      </c>
      <c r="AC18" s="284" t="str">
        <f t="shared" si="9"/>
        <v/>
      </c>
      <c r="AD18" s="284" t="str">
        <f t="shared" si="10"/>
        <v/>
      </c>
      <c r="AE18" s="284" t="str">
        <f t="shared" si="11"/>
        <v/>
      </c>
      <c r="AF18" s="268"/>
      <c r="AG18" s="353"/>
      <c r="AH18" s="325"/>
      <c r="AI18" s="325"/>
      <c r="AJ18" s="280"/>
      <c r="AK18" s="410">
        <v>4</v>
      </c>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c r="BM18" s="285"/>
      <c r="BN18" s="285"/>
      <c r="BO18" s="285"/>
      <c r="BP18" s="285"/>
      <c r="BQ18" s="408" t="str">
        <f t="shared" si="12"/>
        <v/>
      </c>
      <c r="BR18" s="385"/>
      <c r="BS18" s="326"/>
      <c r="BT18" s="324"/>
    </row>
    <row r="19" spans="1:72" ht="13.5" customHeight="1" x14ac:dyDescent="0.5">
      <c r="A19" s="326"/>
      <c r="B19" s="322"/>
      <c r="C19" s="257" t="s">
        <v>322</v>
      </c>
      <c r="D19" s="341"/>
      <c r="E19" s="257" t="s">
        <v>84</v>
      </c>
      <c r="F19" s="257"/>
      <c r="G19" s="257"/>
      <c r="H19" s="257"/>
      <c r="I19" s="257"/>
      <c r="J19" s="257"/>
      <c r="K19" s="257"/>
      <c r="L19" s="257"/>
      <c r="M19" s="257"/>
      <c r="N19" s="257"/>
      <c r="O19" s="323"/>
      <c r="P19" s="326"/>
      <c r="Q19" s="326"/>
      <c r="R19" s="280"/>
      <c r="S19" s="410">
        <v>5</v>
      </c>
      <c r="T19" s="284" t="str">
        <f t="shared" si="0"/>
        <v/>
      </c>
      <c r="U19" s="284" t="str">
        <f t="shared" si="1"/>
        <v/>
      </c>
      <c r="V19" s="284" t="str">
        <f t="shared" si="2"/>
        <v/>
      </c>
      <c r="W19" s="284" t="str">
        <f t="shared" si="3"/>
        <v/>
      </c>
      <c r="X19" s="284" t="str">
        <f t="shared" si="4"/>
        <v/>
      </c>
      <c r="Y19" s="284" t="str">
        <f t="shared" si="5"/>
        <v/>
      </c>
      <c r="Z19" s="284" t="str">
        <f t="shared" si="6"/>
        <v/>
      </c>
      <c r="AA19" s="284" t="str">
        <f t="shared" si="7"/>
        <v/>
      </c>
      <c r="AB19" s="284" t="str">
        <f t="shared" si="8"/>
        <v/>
      </c>
      <c r="AC19" s="284" t="str">
        <f t="shared" si="9"/>
        <v/>
      </c>
      <c r="AD19" s="284" t="str">
        <f t="shared" si="10"/>
        <v/>
      </c>
      <c r="AE19" s="284" t="str">
        <f t="shared" si="11"/>
        <v/>
      </c>
      <c r="AF19" s="268"/>
      <c r="AG19" s="358" t="str">
        <f>IF(AND(AG18&lt;288,AD3="12 Months by 24 Hours"),"&lt;&lt;&lt; Full Matrix is Required Information","")</f>
        <v/>
      </c>
      <c r="AH19" s="325"/>
      <c r="AI19" s="325"/>
      <c r="AJ19" s="280"/>
      <c r="AK19" s="410">
        <v>5</v>
      </c>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c r="BM19" s="285"/>
      <c r="BN19" s="285"/>
      <c r="BO19" s="285"/>
      <c r="BP19" s="285"/>
      <c r="BQ19" s="408" t="str">
        <f t="shared" si="12"/>
        <v/>
      </c>
      <c r="BR19" s="385"/>
      <c r="BS19" s="324"/>
      <c r="BT19" s="324"/>
    </row>
    <row r="20" spans="1:72" ht="13.5" customHeight="1" x14ac:dyDescent="0.5">
      <c r="A20" s="326"/>
      <c r="B20" s="322"/>
      <c r="C20" s="257" t="s">
        <v>324</v>
      </c>
      <c r="D20" s="269"/>
      <c r="E20" s="342" t="s">
        <v>412</v>
      </c>
      <c r="F20" s="257"/>
      <c r="G20" s="257"/>
      <c r="H20" s="257"/>
      <c r="I20" s="257"/>
      <c r="J20" s="257"/>
      <c r="K20" s="257"/>
      <c r="L20" s="257"/>
      <c r="M20" s="257"/>
      <c r="N20" s="257"/>
      <c r="O20" s="323"/>
      <c r="P20" s="326"/>
      <c r="Q20" s="326"/>
      <c r="R20" s="280"/>
      <c r="S20" s="410">
        <v>6</v>
      </c>
      <c r="T20" s="284" t="str">
        <f t="shared" si="0"/>
        <v/>
      </c>
      <c r="U20" s="284" t="str">
        <f t="shared" si="1"/>
        <v/>
      </c>
      <c r="V20" s="284" t="str">
        <f t="shared" si="2"/>
        <v/>
      </c>
      <c r="W20" s="284" t="str">
        <f t="shared" si="3"/>
        <v/>
      </c>
      <c r="X20" s="284" t="str">
        <f t="shared" si="4"/>
        <v/>
      </c>
      <c r="Y20" s="284" t="str">
        <f t="shared" si="5"/>
        <v/>
      </c>
      <c r="Z20" s="284" t="str">
        <f t="shared" si="6"/>
        <v/>
      </c>
      <c r="AA20" s="284" t="str">
        <f t="shared" si="7"/>
        <v/>
      </c>
      <c r="AB20" s="284" t="str">
        <f t="shared" si="8"/>
        <v/>
      </c>
      <c r="AC20" s="284" t="str">
        <f t="shared" si="9"/>
        <v/>
      </c>
      <c r="AD20" s="284" t="str">
        <f t="shared" si="10"/>
        <v/>
      </c>
      <c r="AE20" s="284" t="str">
        <f t="shared" si="11"/>
        <v/>
      </c>
      <c r="AF20" s="268"/>
      <c r="AG20" s="358"/>
      <c r="AH20" s="325"/>
      <c r="AI20" s="325"/>
      <c r="AJ20" s="280"/>
      <c r="AK20" s="410">
        <v>6</v>
      </c>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c r="BM20" s="285"/>
      <c r="BN20" s="285"/>
      <c r="BO20" s="285"/>
      <c r="BP20" s="285"/>
      <c r="BQ20" s="408" t="str">
        <f t="shared" si="12"/>
        <v/>
      </c>
      <c r="BR20" s="385"/>
      <c r="BS20" s="326"/>
      <c r="BT20" s="324"/>
    </row>
    <row r="21" spans="1:72" ht="13.5" customHeight="1" x14ac:dyDescent="0.5">
      <c r="A21" s="326"/>
      <c r="B21" s="322"/>
      <c r="C21" s="257" t="s">
        <v>85</v>
      </c>
      <c r="D21" s="269"/>
      <c r="E21" s="257" t="s">
        <v>86</v>
      </c>
      <c r="F21" s="257"/>
      <c r="G21" s="257"/>
      <c r="H21" s="257"/>
      <c r="I21" s="257"/>
      <c r="J21" s="257"/>
      <c r="K21" s="257"/>
      <c r="L21" s="257"/>
      <c r="M21" s="257"/>
      <c r="N21" s="257"/>
      <c r="O21" s="323"/>
      <c r="P21" s="326"/>
      <c r="Q21" s="326"/>
      <c r="R21" s="322"/>
      <c r="S21" s="410">
        <v>7</v>
      </c>
      <c r="T21" s="284" t="str">
        <f t="shared" si="0"/>
        <v/>
      </c>
      <c r="U21" s="284" t="str">
        <f t="shared" si="1"/>
        <v/>
      </c>
      <c r="V21" s="284" t="str">
        <f t="shared" si="2"/>
        <v/>
      </c>
      <c r="W21" s="284" t="str">
        <f t="shared" si="3"/>
        <v/>
      </c>
      <c r="X21" s="284" t="str">
        <f t="shared" si="4"/>
        <v/>
      </c>
      <c r="Y21" s="284" t="str">
        <f t="shared" si="5"/>
        <v/>
      </c>
      <c r="Z21" s="284" t="str">
        <f t="shared" si="6"/>
        <v/>
      </c>
      <c r="AA21" s="284" t="str">
        <f t="shared" si="7"/>
        <v/>
      </c>
      <c r="AB21" s="284" t="str">
        <f t="shared" si="8"/>
        <v/>
      </c>
      <c r="AC21" s="284" t="str">
        <f t="shared" si="9"/>
        <v/>
      </c>
      <c r="AD21" s="284" t="str">
        <f t="shared" si="10"/>
        <v/>
      </c>
      <c r="AE21" s="284" t="str">
        <f t="shared" si="11"/>
        <v/>
      </c>
      <c r="AF21" s="268"/>
      <c r="AG21" s="358"/>
      <c r="AH21" s="325"/>
      <c r="AI21" s="324"/>
      <c r="AJ21" s="280"/>
      <c r="AK21" s="410">
        <v>7</v>
      </c>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c r="BM21" s="285"/>
      <c r="BN21" s="285"/>
      <c r="BO21" s="285"/>
      <c r="BP21" s="285"/>
      <c r="BQ21" s="408" t="str">
        <f t="shared" si="12"/>
        <v/>
      </c>
      <c r="BR21" s="385"/>
      <c r="BS21" s="326"/>
      <c r="BT21" s="324"/>
    </row>
    <row r="22" spans="1:72" ht="13.5" customHeight="1" x14ac:dyDescent="0.5">
      <c r="A22" s="326"/>
      <c r="B22" s="322"/>
      <c r="C22" s="257"/>
      <c r="D22" s="257"/>
      <c r="E22" s="257"/>
      <c r="F22" s="257"/>
      <c r="G22" s="257"/>
      <c r="H22" s="257"/>
      <c r="I22" s="257"/>
      <c r="J22" s="257"/>
      <c r="K22" s="257"/>
      <c r="L22" s="257"/>
      <c r="M22" s="257"/>
      <c r="N22" s="257"/>
      <c r="O22" s="323"/>
      <c r="P22" s="326"/>
      <c r="Q22" s="326"/>
      <c r="R22" s="322"/>
      <c r="S22" s="410">
        <v>8</v>
      </c>
      <c r="T22" s="284" t="str">
        <f t="shared" si="0"/>
        <v/>
      </c>
      <c r="U22" s="284" t="str">
        <f t="shared" si="1"/>
        <v/>
      </c>
      <c r="V22" s="284" t="str">
        <f t="shared" si="2"/>
        <v/>
      </c>
      <c r="W22" s="284" t="str">
        <f t="shared" si="3"/>
        <v/>
      </c>
      <c r="X22" s="284" t="str">
        <f t="shared" si="4"/>
        <v/>
      </c>
      <c r="Y22" s="284" t="str">
        <f t="shared" si="5"/>
        <v/>
      </c>
      <c r="Z22" s="284" t="str">
        <f t="shared" si="6"/>
        <v/>
      </c>
      <c r="AA22" s="284" t="str">
        <f t="shared" si="7"/>
        <v/>
      </c>
      <c r="AB22" s="284" t="str">
        <f t="shared" si="8"/>
        <v/>
      </c>
      <c r="AC22" s="284" t="str">
        <f t="shared" si="9"/>
        <v/>
      </c>
      <c r="AD22" s="284" t="str">
        <f t="shared" si="10"/>
        <v/>
      </c>
      <c r="AE22" s="284" t="str">
        <f t="shared" si="11"/>
        <v/>
      </c>
      <c r="AF22" s="268"/>
      <c r="AG22" s="358"/>
      <c r="AH22" s="325"/>
      <c r="AI22" s="325"/>
      <c r="AJ22" s="280"/>
      <c r="AK22" s="410">
        <v>8</v>
      </c>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c r="BM22" s="285"/>
      <c r="BN22" s="285"/>
      <c r="BO22" s="285"/>
      <c r="BP22" s="285"/>
      <c r="BQ22" s="408" t="str">
        <f t="shared" si="12"/>
        <v/>
      </c>
      <c r="BR22" s="387"/>
      <c r="BS22" s="326"/>
      <c r="BT22" s="324"/>
    </row>
    <row r="23" spans="1:72" ht="13.5" customHeight="1" x14ac:dyDescent="0.5">
      <c r="A23" s="326"/>
      <c r="B23" s="322"/>
      <c r="C23" s="706" t="s">
        <v>325</v>
      </c>
      <c r="D23" s="257"/>
      <c r="E23" s="257"/>
      <c r="F23" s="257"/>
      <c r="G23" s="257"/>
      <c r="H23" s="257"/>
      <c r="I23" s="257"/>
      <c r="J23" s="257"/>
      <c r="K23" s="257"/>
      <c r="L23" s="257"/>
      <c r="M23" s="257"/>
      <c r="N23" s="257"/>
      <c r="O23" s="323"/>
      <c r="P23" s="326"/>
      <c r="Q23" s="326"/>
      <c r="R23" s="322"/>
      <c r="S23" s="410">
        <v>9</v>
      </c>
      <c r="T23" s="284" t="str">
        <f t="shared" si="0"/>
        <v/>
      </c>
      <c r="U23" s="284" t="str">
        <f t="shared" si="1"/>
        <v/>
      </c>
      <c r="V23" s="284" t="str">
        <f t="shared" si="2"/>
        <v/>
      </c>
      <c r="W23" s="284" t="str">
        <f t="shared" si="3"/>
        <v/>
      </c>
      <c r="X23" s="284" t="str">
        <f t="shared" si="4"/>
        <v/>
      </c>
      <c r="Y23" s="284" t="str">
        <f t="shared" si="5"/>
        <v/>
      </c>
      <c r="Z23" s="284" t="str">
        <f t="shared" si="6"/>
        <v/>
      </c>
      <c r="AA23" s="284" t="str">
        <f t="shared" si="7"/>
        <v/>
      </c>
      <c r="AB23" s="284" t="str">
        <f t="shared" si="8"/>
        <v/>
      </c>
      <c r="AC23" s="284" t="str">
        <f t="shared" si="9"/>
        <v/>
      </c>
      <c r="AD23" s="284" t="str">
        <f t="shared" si="10"/>
        <v/>
      </c>
      <c r="AE23" s="284" t="str">
        <f t="shared" si="11"/>
        <v/>
      </c>
      <c r="AF23" s="268"/>
      <c r="AG23" s="358"/>
      <c r="AH23" s="325"/>
      <c r="AI23" s="325"/>
      <c r="AJ23" s="280"/>
      <c r="AK23" s="410">
        <v>9</v>
      </c>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c r="BM23" s="285"/>
      <c r="BN23" s="285"/>
      <c r="BO23" s="285"/>
      <c r="BP23" s="285"/>
      <c r="BQ23" s="408" t="str">
        <f t="shared" si="12"/>
        <v/>
      </c>
      <c r="BR23" s="385"/>
      <c r="BS23" s="326"/>
      <c r="BT23" s="324"/>
    </row>
    <row r="24" spans="1:72" ht="13.5" customHeight="1" x14ac:dyDescent="0.5">
      <c r="A24" s="326"/>
      <c r="B24" s="322"/>
      <c r="C24" s="706"/>
      <c r="D24" s="335"/>
      <c r="E24" s="257" t="s">
        <v>89</v>
      </c>
      <c r="F24" s="257"/>
      <c r="G24" s="257"/>
      <c r="H24" s="257"/>
      <c r="I24" s="257"/>
      <c r="J24" s="257"/>
      <c r="K24" s="257"/>
      <c r="L24" s="257"/>
      <c r="M24" s="257"/>
      <c r="N24" s="257"/>
      <c r="O24" s="323"/>
      <c r="P24" s="326"/>
      <c r="Q24" s="326"/>
      <c r="R24" s="322"/>
      <c r="S24" s="410">
        <v>10</v>
      </c>
      <c r="T24" s="284" t="str">
        <f t="shared" si="0"/>
        <v/>
      </c>
      <c r="U24" s="284" t="str">
        <f t="shared" si="1"/>
        <v/>
      </c>
      <c r="V24" s="284" t="str">
        <f t="shared" si="2"/>
        <v/>
      </c>
      <c r="W24" s="284" t="str">
        <f t="shared" si="3"/>
        <v/>
      </c>
      <c r="X24" s="284" t="str">
        <f t="shared" si="4"/>
        <v/>
      </c>
      <c r="Y24" s="284" t="str">
        <f t="shared" si="5"/>
        <v/>
      </c>
      <c r="Z24" s="284" t="str">
        <f t="shared" si="6"/>
        <v/>
      </c>
      <c r="AA24" s="284" t="str">
        <f t="shared" si="7"/>
        <v/>
      </c>
      <c r="AB24" s="284" t="str">
        <f t="shared" si="8"/>
        <v/>
      </c>
      <c r="AC24" s="284" t="str">
        <f t="shared" si="9"/>
        <v/>
      </c>
      <c r="AD24" s="284" t="str">
        <f t="shared" si="10"/>
        <v/>
      </c>
      <c r="AE24" s="284" t="str">
        <f t="shared" si="11"/>
        <v/>
      </c>
      <c r="AF24" s="268"/>
      <c r="AG24" s="358"/>
      <c r="AH24" s="325"/>
      <c r="AI24" s="325"/>
      <c r="AJ24" s="280"/>
      <c r="AK24" s="410">
        <v>10</v>
      </c>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c r="BM24" s="285"/>
      <c r="BN24" s="285"/>
      <c r="BO24" s="285"/>
      <c r="BP24" s="285"/>
      <c r="BQ24" s="408" t="str">
        <f t="shared" si="12"/>
        <v/>
      </c>
      <c r="BR24" s="331"/>
      <c r="BS24" s="326"/>
      <c r="BT24" s="324"/>
    </row>
    <row r="25" spans="1:72" ht="13.5" customHeight="1" x14ac:dyDescent="0.5">
      <c r="A25" s="326"/>
      <c r="B25" s="322"/>
      <c r="C25" s="257"/>
      <c r="D25" s="257"/>
      <c r="E25" s="257"/>
      <c r="F25" s="257"/>
      <c r="G25" s="257"/>
      <c r="H25" s="257"/>
      <c r="I25" s="257"/>
      <c r="J25" s="257"/>
      <c r="K25" s="257"/>
      <c r="L25" s="257"/>
      <c r="M25" s="257"/>
      <c r="N25" s="257"/>
      <c r="O25" s="323"/>
      <c r="P25" s="326"/>
      <c r="Q25" s="326"/>
      <c r="R25" s="322"/>
      <c r="S25" s="410">
        <v>11</v>
      </c>
      <c r="T25" s="284" t="str">
        <f t="shared" si="0"/>
        <v/>
      </c>
      <c r="U25" s="284" t="str">
        <f t="shared" si="1"/>
        <v/>
      </c>
      <c r="V25" s="284" t="str">
        <f t="shared" si="2"/>
        <v/>
      </c>
      <c r="W25" s="284" t="str">
        <f t="shared" si="3"/>
        <v/>
      </c>
      <c r="X25" s="284" t="str">
        <f t="shared" si="4"/>
        <v/>
      </c>
      <c r="Y25" s="284" t="str">
        <f t="shared" si="5"/>
        <v/>
      </c>
      <c r="Z25" s="284" t="str">
        <f t="shared" si="6"/>
        <v/>
      </c>
      <c r="AA25" s="284" t="str">
        <f t="shared" si="7"/>
        <v/>
      </c>
      <c r="AB25" s="284" t="str">
        <f t="shared" si="8"/>
        <v/>
      </c>
      <c r="AC25" s="284" t="str">
        <f t="shared" si="9"/>
        <v/>
      </c>
      <c r="AD25" s="284" t="str">
        <f t="shared" si="10"/>
        <v/>
      </c>
      <c r="AE25" s="284" t="str">
        <f t="shared" si="11"/>
        <v/>
      </c>
      <c r="AF25" s="268"/>
      <c r="AG25" s="358"/>
      <c r="AH25" s="325"/>
      <c r="AI25" s="325"/>
      <c r="AJ25" s="280"/>
      <c r="AK25" s="410">
        <v>11</v>
      </c>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c r="BM25" s="285"/>
      <c r="BN25" s="285"/>
      <c r="BO25" s="285"/>
      <c r="BP25" s="285"/>
      <c r="BQ25" s="408" t="str">
        <f t="shared" si="12"/>
        <v/>
      </c>
      <c r="BR25" s="331"/>
      <c r="BS25" s="326"/>
      <c r="BT25" s="324"/>
    </row>
    <row r="26" spans="1:72" ht="13.5" customHeight="1" x14ac:dyDescent="0.5">
      <c r="A26" s="326"/>
      <c r="B26" s="322"/>
      <c r="C26" s="257" t="s">
        <v>326</v>
      </c>
      <c r="D26" s="286" t="e">
        <f>AVERAGE(D49:D78)</f>
        <v>#DIV/0!</v>
      </c>
      <c r="E26" s="257" t="s">
        <v>327</v>
      </c>
      <c r="F26" s="257"/>
      <c r="G26" s="257"/>
      <c r="H26" s="257"/>
      <c r="I26" s="257"/>
      <c r="J26" s="257"/>
      <c r="K26" s="257"/>
      <c r="L26" s="257"/>
      <c r="M26" s="257"/>
      <c r="N26" s="257"/>
      <c r="O26" s="323"/>
      <c r="P26" s="326"/>
      <c r="Q26" s="326"/>
      <c r="R26" s="322"/>
      <c r="S26" s="410">
        <v>12</v>
      </c>
      <c r="T26" s="284" t="str">
        <f t="shared" si="0"/>
        <v/>
      </c>
      <c r="U26" s="284" t="str">
        <f t="shared" si="1"/>
        <v/>
      </c>
      <c r="V26" s="284" t="str">
        <f t="shared" si="2"/>
        <v/>
      </c>
      <c r="W26" s="284" t="str">
        <f t="shared" si="3"/>
        <v/>
      </c>
      <c r="X26" s="284" t="str">
        <f t="shared" si="4"/>
        <v/>
      </c>
      <c r="Y26" s="284" t="str">
        <f t="shared" si="5"/>
        <v/>
      </c>
      <c r="Z26" s="284" t="str">
        <f t="shared" si="6"/>
        <v/>
      </c>
      <c r="AA26" s="284" t="str">
        <f t="shared" si="7"/>
        <v/>
      </c>
      <c r="AB26" s="284" t="str">
        <f t="shared" si="8"/>
        <v/>
      </c>
      <c r="AC26" s="284" t="str">
        <f t="shared" si="9"/>
        <v/>
      </c>
      <c r="AD26" s="284" t="str">
        <f t="shared" si="10"/>
        <v/>
      </c>
      <c r="AE26" s="284" t="str">
        <f t="shared" si="11"/>
        <v/>
      </c>
      <c r="AF26" s="268"/>
      <c r="AG26" s="358"/>
      <c r="AH26" s="325"/>
      <c r="AI26" s="325"/>
      <c r="AJ26" s="280"/>
      <c r="AK26" s="410">
        <v>12</v>
      </c>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c r="BM26" s="285"/>
      <c r="BN26" s="285"/>
      <c r="BO26" s="285"/>
      <c r="BP26" s="285"/>
      <c r="BQ26" s="408" t="str">
        <f t="shared" si="12"/>
        <v/>
      </c>
      <c r="BR26" s="331"/>
      <c r="BS26" s="326"/>
      <c r="BT26" s="324"/>
    </row>
    <row r="27" spans="1:72" ht="13.5" customHeight="1" x14ac:dyDescent="0.5">
      <c r="A27" s="326"/>
      <c r="B27" s="322"/>
      <c r="C27" s="257"/>
      <c r="D27" s="257"/>
      <c r="E27" s="257"/>
      <c r="F27" s="257"/>
      <c r="G27" s="257"/>
      <c r="H27" s="257"/>
      <c r="I27" s="257"/>
      <c r="J27" s="257"/>
      <c r="K27" s="257"/>
      <c r="L27" s="257"/>
      <c r="M27" s="257"/>
      <c r="N27" s="257"/>
      <c r="O27" s="323"/>
      <c r="P27" s="326"/>
      <c r="Q27" s="326"/>
      <c r="R27" s="322"/>
      <c r="S27" s="410">
        <v>13</v>
      </c>
      <c r="T27" s="284" t="str">
        <f t="shared" si="0"/>
        <v/>
      </c>
      <c r="U27" s="284" t="str">
        <f t="shared" si="1"/>
        <v/>
      </c>
      <c r="V27" s="284" t="str">
        <f t="shared" si="2"/>
        <v/>
      </c>
      <c r="W27" s="284" t="str">
        <f t="shared" si="3"/>
        <v/>
      </c>
      <c r="X27" s="284" t="str">
        <f t="shared" si="4"/>
        <v/>
      </c>
      <c r="Y27" s="284" t="str">
        <f t="shared" si="5"/>
        <v/>
      </c>
      <c r="Z27" s="284" t="str">
        <f t="shared" si="6"/>
        <v/>
      </c>
      <c r="AA27" s="284" t="str">
        <f t="shared" si="7"/>
        <v/>
      </c>
      <c r="AB27" s="284" t="str">
        <f t="shared" si="8"/>
        <v/>
      </c>
      <c r="AC27" s="284" t="str">
        <f t="shared" si="9"/>
        <v/>
      </c>
      <c r="AD27" s="284" t="str">
        <f t="shared" si="10"/>
        <v/>
      </c>
      <c r="AE27" s="284" t="str">
        <f t="shared" si="11"/>
        <v/>
      </c>
      <c r="AF27" s="268"/>
      <c r="AG27" s="358"/>
      <c r="AH27" s="325"/>
      <c r="AI27" s="325"/>
      <c r="AJ27" s="280"/>
      <c r="AK27" s="410">
        <v>13</v>
      </c>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c r="BM27" s="285"/>
      <c r="BN27" s="285"/>
      <c r="BO27" s="285"/>
      <c r="BP27" s="285"/>
      <c r="BQ27" s="408" t="str">
        <f t="shared" si="12"/>
        <v/>
      </c>
      <c r="BR27" s="331"/>
      <c r="BS27" s="326"/>
      <c r="BT27" s="324"/>
    </row>
    <row r="28" spans="1:72" ht="13.5" customHeight="1" x14ac:dyDescent="0.5">
      <c r="A28" s="326"/>
      <c r="B28" s="322"/>
      <c r="C28" s="287" t="s">
        <v>328</v>
      </c>
      <c r="D28" s="257"/>
      <c r="E28" s="257"/>
      <c r="F28" s="257"/>
      <c r="G28" s="257"/>
      <c r="H28" s="257"/>
      <c r="I28" s="257"/>
      <c r="J28" s="257"/>
      <c r="K28" s="257"/>
      <c r="L28" s="257"/>
      <c r="M28" s="257"/>
      <c r="N28" s="257"/>
      <c r="O28" s="323"/>
      <c r="P28" s="326"/>
      <c r="Q28" s="326"/>
      <c r="R28" s="322"/>
      <c r="S28" s="410">
        <v>14</v>
      </c>
      <c r="T28" s="284" t="str">
        <f t="shared" si="0"/>
        <v/>
      </c>
      <c r="U28" s="284" t="str">
        <f t="shared" si="1"/>
        <v/>
      </c>
      <c r="V28" s="284" t="str">
        <f t="shared" si="2"/>
        <v/>
      </c>
      <c r="W28" s="284" t="str">
        <f t="shared" si="3"/>
        <v/>
      </c>
      <c r="X28" s="284" t="str">
        <f t="shared" si="4"/>
        <v/>
      </c>
      <c r="Y28" s="284" t="str">
        <f t="shared" si="5"/>
        <v/>
      </c>
      <c r="Z28" s="284" t="str">
        <f t="shared" si="6"/>
        <v/>
      </c>
      <c r="AA28" s="284" t="str">
        <f t="shared" si="7"/>
        <v/>
      </c>
      <c r="AB28" s="284" t="str">
        <f t="shared" si="8"/>
        <v/>
      </c>
      <c r="AC28" s="284" t="str">
        <f t="shared" si="9"/>
        <v/>
      </c>
      <c r="AD28" s="284" t="str">
        <f t="shared" si="10"/>
        <v/>
      </c>
      <c r="AE28" s="284" t="str">
        <f t="shared" si="11"/>
        <v/>
      </c>
      <c r="AF28" s="268"/>
      <c r="AG28" s="358"/>
      <c r="AH28" s="325"/>
      <c r="AI28" s="325"/>
      <c r="AJ28" s="280"/>
      <c r="AK28" s="410">
        <v>14</v>
      </c>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c r="BM28" s="285"/>
      <c r="BN28" s="285"/>
      <c r="BO28" s="285"/>
      <c r="BP28" s="285"/>
      <c r="BQ28" s="408" t="str">
        <f t="shared" si="12"/>
        <v/>
      </c>
      <c r="BR28" s="331"/>
      <c r="BS28" s="326"/>
      <c r="BT28" s="324"/>
    </row>
    <row r="29" spans="1:72" ht="13.5" customHeight="1" x14ac:dyDescent="0.5">
      <c r="A29" s="326"/>
      <c r="B29" s="322"/>
      <c r="C29" s="257" t="s">
        <v>329</v>
      </c>
      <c r="D29" s="288" t="e">
        <f>AVERAGE(E49:E78)</f>
        <v>#DIV/0!</v>
      </c>
      <c r="E29" s="257"/>
      <c r="F29" s="289"/>
      <c r="G29" s="257"/>
      <c r="H29" s="257"/>
      <c r="I29" s="257"/>
      <c r="J29" s="289"/>
      <c r="K29" s="257"/>
      <c r="L29" s="257"/>
      <c r="M29" s="257"/>
      <c r="N29" s="257"/>
      <c r="O29" s="323"/>
      <c r="P29" s="326"/>
      <c r="Q29" s="326"/>
      <c r="R29" s="322"/>
      <c r="S29" s="410">
        <v>15</v>
      </c>
      <c r="T29" s="284" t="str">
        <f t="shared" si="0"/>
        <v/>
      </c>
      <c r="U29" s="284" t="str">
        <f t="shared" si="1"/>
        <v/>
      </c>
      <c r="V29" s="284" t="str">
        <f t="shared" si="2"/>
        <v/>
      </c>
      <c r="W29" s="284" t="str">
        <f t="shared" si="3"/>
        <v/>
      </c>
      <c r="X29" s="284" t="str">
        <f t="shared" si="4"/>
        <v/>
      </c>
      <c r="Y29" s="284" t="str">
        <f t="shared" si="5"/>
        <v/>
      </c>
      <c r="Z29" s="284" t="str">
        <f t="shared" si="6"/>
        <v/>
      </c>
      <c r="AA29" s="284" t="str">
        <f t="shared" si="7"/>
        <v/>
      </c>
      <c r="AB29" s="284" t="str">
        <f t="shared" si="8"/>
        <v/>
      </c>
      <c r="AC29" s="284" t="str">
        <f t="shared" si="9"/>
        <v/>
      </c>
      <c r="AD29" s="284" t="str">
        <f t="shared" si="10"/>
        <v/>
      </c>
      <c r="AE29" s="284" t="str">
        <f t="shared" si="11"/>
        <v/>
      </c>
      <c r="AF29" s="268"/>
      <c r="AG29" s="358"/>
      <c r="AH29" s="325"/>
      <c r="AI29" s="325"/>
      <c r="AJ29" s="280"/>
      <c r="AK29" s="410">
        <v>15</v>
      </c>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c r="BM29" s="285"/>
      <c r="BN29" s="285"/>
      <c r="BO29" s="285"/>
      <c r="BP29" s="285"/>
      <c r="BQ29" s="408" t="str">
        <f t="shared" si="12"/>
        <v/>
      </c>
      <c r="BR29" s="331"/>
      <c r="BS29" s="326"/>
      <c r="BT29" s="324"/>
    </row>
    <row r="30" spans="1:72" ht="13.5" customHeight="1" x14ac:dyDescent="0.5">
      <c r="A30" s="326"/>
      <c r="B30" s="322"/>
      <c r="C30" s="257" t="s">
        <v>330</v>
      </c>
      <c r="D30" s="288" t="e">
        <f>AVERAGE(F49:F78)</f>
        <v>#DIV/0!</v>
      </c>
      <c r="E30" s="257"/>
      <c r="F30" s="289"/>
      <c r="G30" s="257"/>
      <c r="H30" s="257"/>
      <c r="I30" s="257"/>
      <c r="J30" s="289"/>
      <c r="K30" s="257"/>
      <c r="L30" s="257"/>
      <c r="M30" s="257"/>
      <c r="N30" s="257"/>
      <c r="O30" s="323"/>
      <c r="P30" s="326"/>
      <c r="Q30" s="326"/>
      <c r="R30" s="322"/>
      <c r="S30" s="410">
        <v>16</v>
      </c>
      <c r="T30" s="284" t="str">
        <f t="shared" si="0"/>
        <v/>
      </c>
      <c r="U30" s="284" t="str">
        <f t="shared" si="1"/>
        <v/>
      </c>
      <c r="V30" s="284" t="str">
        <f t="shared" si="2"/>
        <v/>
      </c>
      <c r="W30" s="284" t="str">
        <f t="shared" si="3"/>
        <v/>
      </c>
      <c r="X30" s="284" t="str">
        <f t="shared" si="4"/>
        <v/>
      </c>
      <c r="Y30" s="284" t="str">
        <f t="shared" si="5"/>
        <v/>
      </c>
      <c r="Z30" s="284" t="str">
        <f t="shared" si="6"/>
        <v/>
      </c>
      <c r="AA30" s="284" t="str">
        <f t="shared" si="7"/>
        <v/>
      </c>
      <c r="AB30" s="284" t="str">
        <f t="shared" si="8"/>
        <v/>
      </c>
      <c r="AC30" s="284" t="str">
        <f t="shared" si="9"/>
        <v/>
      </c>
      <c r="AD30" s="284" t="str">
        <f t="shared" si="10"/>
        <v/>
      </c>
      <c r="AE30" s="284" t="str">
        <f t="shared" si="11"/>
        <v/>
      </c>
      <c r="AF30" s="268"/>
      <c r="AG30" s="358"/>
      <c r="AH30" s="325"/>
      <c r="AI30" s="325"/>
      <c r="AJ30" s="280"/>
      <c r="AK30" s="410">
        <v>16</v>
      </c>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c r="BM30" s="285"/>
      <c r="BN30" s="285"/>
      <c r="BO30" s="285"/>
      <c r="BP30" s="285"/>
      <c r="BQ30" s="408" t="str">
        <f t="shared" si="12"/>
        <v/>
      </c>
      <c r="BR30" s="331"/>
      <c r="BS30" s="326"/>
      <c r="BT30" s="324"/>
    </row>
    <row r="31" spans="1:72" ht="13.5" customHeight="1" x14ac:dyDescent="0.5">
      <c r="A31" s="326"/>
      <c r="B31" s="322"/>
      <c r="C31" s="257" t="s">
        <v>331</v>
      </c>
      <c r="D31" s="288" t="e">
        <f>AVERAGE(G49:G78)</f>
        <v>#DIV/0!</v>
      </c>
      <c r="E31" s="257"/>
      <c r="F31" s="289"/>
      <c r="G31" s="257"/>
      <c r="H31" s="257"/>
      <c r="I31" s="257"/>
      <c r="J31" s="257"/>
      <c r="K31" s="257"/>
      <c r="L31" s="257"/>
      <c r="M31" s="257"/>
      <c r="N31" s="257"/>
      <c r="O31" s="323"/>
      <c r="P31" s="326"/>
      <c r="Q31" s="326"/>
      <c r="R31" s="322"/>
      <c r="S31" s="410">
        <v>17</v>
      </c>
      <c r="T31" s="284" t="str">
        <f t="shared" si="0"/>
        <v/>
      </c>
      <c r="U31" s="284" t="str">
        <f t="shared" si="1"/>
        <v/>
      </c>
      <c r="V31" s="284" t="str">
        <f t="shared" si="2"/>
        <v/>
      </c>
      <c r="W31" s="284" t="str">
        <f t="shared" si="3"/>
        <v/>
      </c>
      <c r="X31" s="284" t="str">
        <f t="shared" si="4"/>
        <v/>
      </c>
      <c r="Y31" s="284" t="str">
        <f t="shared" si="5"/>
        <v/>
      </c>
      <c r="Z31" s="284" t="str">
        <f t="shared" si="6"/>
        <v/>
      </c>
      <c r="AA31" s="284" t="str">
        <f t="shared" si="7"/>
        <v/>
      </c>
      <c r="AB31" s="284" t="str">
        <f t="shared" si="8"/>
        <v/>
      </c>
      <c r="AC31" s="284" t="str">
        <f t="shared" si="9"/>
        <v/>
      </c>
      <c r="AD31" s="284" t="str">
        <f t="shared" si="10"/>
        <v/>
      </c>
      <c r="AE31" s="284" t="str">
        <f t="shared" si="11"/>
        <v/>
      </c>
      <c r="AF31" s="268"/>
      <c r="AG31" s="358"/>
      <c r="AH31" s="325"/>
      <c r="AI31" s="325"/>
      <c r="AJ31" s="280"/>
      <c r="AK31" s="410">
        <v>17</v>
      </c>
      <c r="AL31" s="285"/>
      <c r="AM31" s="285"/>
      <c r="AN31" s="285"/>
      <c r="AO31" s="285"/>
      <c r="AP31" s="285"/>
      <c r="AQ31" s="285"/>
      <c r="AR31" s="285"/>
      <c r="AS31" s="285"/>
      <c r="AT31" s="285"/>
      <c r="AU31" s="285"/>
      <c r="AV31" s="285"/>
      <c r="AW31" s="285"/>
      <c r="AX31" s="285"/>
      <c r="AY31" s="285"/>
      <c r="AZ31" s="285"/>
      <c r="BA31" s="285"/>
      <c r="BB31" s="285"/>
      <c r="BC31" s="285"/>
      <c r="BD31" s="285"/>
      <c r="BE31" s="285"/>
      <c r="BF31" s="285"/>
      <c r="BG31" s="285"/>
      <c r="BH31" s="285"/>
      <c r="BI31" s="285"/>
      <c r="BJ31" s="285"/>
      <c r="BK31" s="285"/>
      <c r="BL31" s="285"/>
      <c r="BM31" s="285"/>
      <c r="BN31" s="285"/>
      <c r="BO31" s="285"/>
      <c r="BP31" s="285"/>
      <c r="BQ31" s="408" t="str">
        <f t="shared" si="12"/>
        <v/>
      </c>
      <c r="BR31" s="331"/>
      <c r="BS31" s="326"/>
      <c r="BT31" s="324"/>
    </row>
    <row r="32" spans="1:72" ht="13.5" customHeight="1" x14ac:dyDescent="0.5">
      <c r="A32" s="326"/>
      <c r="B32" s="322"/>
      <c r="C32" s="257" t="s">
        <v>332</v>
      </c>
      <c r="D32" s="288" t="e">
        <f>AVERAGE(H49:H78)</f>
        <v>#DIV/0!</v>
      </c>
      <c r="E32" s="257"/>
      <c r="F32" s="289"/>
      <c r="G32" s="257"/>
      <c r="H32" s="257"/>
      <c r="I32" s="257"/>
      <c r="J32" s="257"/>
      <c r="K32" s="257"/>
      <c r="L32" s="257"/>
      <c r="M32" s="257"/>
      <c r="N32" s="257"/>
      <c r="O32" s="323"/>
      <c r="P32" s="326"/>
      <c r="Q32" s="326"/>
      <c r="R32" s="322"/>
      <c r="S32" s="410">
        <v>18</v>
      </c>
      <c r="T32" s="284" t="str">
        <f t="shared" si="0"/>
        <v/>
      </c>
      <c r="U32" s="284" t="str">
        <f t="shared" si="1"/>
        <v/>
      </c>
      <c r="V32" s="284" t="str">
        <f t="shared" si="2"/>
        <v/>
      </c>
      <c r="W32" s="284" t="str">
        <f t="shared" si="3"/>
        <v/>
      </c>
      <c r="X32" s="284" t="str">
        <f t="shared" si="4"/>
        <v/>
      </c>
      <c r="Y32" s="284" t="str">
        <f t="shared" si="5"/>
        <v/>
      </c>
      <c r="Z32" s="284" t="str">
        <f t="shared" si="6"/>
        <v/>
      </c>
      <c r="AA32" s="284" t="str">
        <f t="shared" si="7"/>
        <v/>
      </c>
      <c r="AB32" s="284" t="str">
        <f t="shared" si="8"/>
        <v/>
      </c>
      <c r="AC32" s="284" t="str">
        <f t="shared" si="9"/>
        <v/>
      </c>
      <c r="AD32" s="284" t="str">
        <f t="shared" si="10"/>
        <v/>
      </c>
      <c r="AE32" s="284" t="str">
        <f t="shared" si="11"/>
        <v/>
      </c>
      <c r="AF32" s="268"/>
      <c r="AG32" s="358"/>
      <c r="AH32" s="325"/>
      <c r="AI32" s="325"/>
      <c r="AJ32" s="280"/>
      <c r="AK32" s="410">
        <v>18</v>
      </c>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c r="BM32" s="285"/>
      <c r="BN32" s="285"/>
      <c r="BO32" s="285"/>
      <c r="BP32" s="285"/>
      <c r="BQ32" s="408" t="str">
        <f t="shared" si="12"/>
        <v/>
      </c>
      <c r="BR32" s="331"/>
      <c r="BS32" s="326"/>
      <c r="BT32" s="324"/>
    </row>
    <row r="33" spans="1:72" ht="13.5" customHeight="1" x14ac:dyDescent="0.5">
      <c r="A33" s="326"/>
      <c r="B33" s="322"/>
      <c r="C33" s="257" t="s">
        <v>333</v>
      </c>
      <c r="D33" s="288" t="e">
        <f>AVERAGE(I49:I78)</f>
        <v>#DIV/0!</v>
      </c>
      <c r="E33" s="257"/>
      <c r="F33" s="289"/>
      <c r="G33" s="257"/>
      <c r="H33" s="257"/>
      <c r="I33" s="257"/>
      <c r="J33" s="257"/>
      <c r="K33" s="257"/>
      <c r="L33" s="257"/>
      <c r="M33" s="257"/>
      <c r="N33" s="257"/>
      <c r="O33" s="323"/>
      <c r="P33" s="326"/>
      <c r="Q33" s="326"/>
      <c r="R33" s="322"/>
      <c r="S33" s="410">
        <v>19</v>
      </c>
      <c r="T33" s="284" t="str">
        <f t="shared" si="0"/>
        <v/>
      </c>
      <c r="U33" s="284" t="str">
        <f t="shared" si="1"/>
        <v/>
      </c>
      <c r="V33" s="284" t="str">
        <f t="shared" si="2"/>
        <v/>
      </c>
      <c r="W33" s="284" t="str">
        <f t="shared" si="3"/>
        <v/>
      </c>
      <c r="X33" s="284" t="str">
        <f t="shared" si="4"/>
        <v/>
      </c>
      <c r="Y33" s="284" t="str">
        <f t="shared" si="5"/>
        <v/>
      </c>
      <c r="Z33" s="284" t="str">
        <f t="shared" si="6"/>
        <v/>
      </c>
      <c r="AA33" s="284" t="str">
        <f t="shared" si="7"/>
        <v/>
      </c>
      <c r="AB33" s="284" t="str">
        <f t="shared" si="8"/>
        <v/>
      </c>
      <c r="AC33" s="284" t="str">
        <f t="shared" si="9"/>
        <v/>
      </c>
      <c r="AD33" s="284" t="str">
        <f t="shared" si="10"/>
        <v/>
      </c>
      <c r="AE33" s="284" t="str">
        <f t="shared" si="11"/>
        <v/>
      </c>
      <c r="AF33" s="268"/>
      <c r="AG33" s="358"/>
      <c r="AH33" s="325"/>
      <c r="AI33" s="325"/>
      <c r="AJ33" s="280"/>
      <c r="AK33" s="410">
        <v>19</v>
      </c>
      <c r="AL33" s="285"/>
      <c r="AM33" s="285"/>
      <c r="AN33" s="285"/>
      <c r="AO33" s="285"/>
      <c r="AP33" s="285"/>
      <c r="AQ33" s="285"/>
      <c r="AR33" s="285"/>
      <c r="AS33" s="285"/>
      <c r="AT33" s="285"/>
      <c r="AU33" s="285"/>
      <c r="AV33" s="285"/>
      <c r="AW33" s="285"/>
      <c r="AX33" s="285"/>
      <c r="AY33" s="285"/>
      <c r="AZ33" s="285"/>
      <c r="BA33" s="285"/>
      <c r="BB33" s="285"/>
      <c r="BC33" s="285"/>
      <c r="BD33" s="285"/>
      <c r="BE33" s="285"/>
      <c r="BF33" s="285"/>
      <c r="BG33" s="285"/>
      <c r="BH33" s="285"/>
      <c r="BI33" s="285"/>
      <c r="BJ33" s="285"/>
      <c r="BK33" s="285"/>
      <c r="BL33" s="285"/>
      <c r="BM33" s="285"/>
      <c r="BN33" s="285"/>
      <c r="BO33" s="285"/>
      <c r="BP33" s="285"/>
      <c r="BQ33" s="408" t="str">
        <f t="shared" si="12"/>
        <v/>
      </c>
      <c r="BR33" s="331"/>
      <c r="BS33" s="326"/>
      <c r="BT33" s="324"/>
    </row>
    <row r="34" spans="1:72" ht="13.5" customHeight="1" x14ac:dyDescent="0.5">
      <c r="A34" s="326"/>
      <c r="B34" s="322"/>
      <c r="C34" s="257" t="s">
        <v>391</v>
      </c>
      <c r="D34" s="290" t="e">
        <f>AVERAGE(K49:K78)</f>
        <v>#DIV/0!</v>
      </c>
      <c r="E34" s="257"/>
      <c r="F34" s="289"/>
      <c r="G34" s="257"/>
      <c r="H34" s="257"/>
      <c r="I34" s="257"/>
      <c r="J34" s="257"/>
      <c r="K34" s="257"/>
      <c r="L34" s="257"/>
      <c r="M34" s="257"/>
      <c r="N34" s="257"/>
      <c r="O34" s="323"/>
      <c r="P34" s="326"/>
      <c r="Q34" s="326"/>
      <c r="R34" s="322"/>
      <c r="S34" s="410">
        <v>20</v>
      </c>
      <c r="T34" s="284" t="str">
        <f t="shared" si="0"/>
        <v/>
      </c>
      <c r="U34" s="284" t="str">
        <f t="shared" si="1"/>
        <v/>
      </c>
      <c r="V34" s="284" t="str">
        <f t="shared" si="2"/>
        <v/>
      </c>
      <c r="W34" s="284" t="str">
        <f t="shared" si="3"/>
        <v/>
      </c>
      <c r="X34" s="284" t="str">
        <f t="shared" si="4"/>
        <v/>
      </c>
      <c r="Y34" s="284" t="str">
        <f t="shared" si="5"/>
        <v/>
      </c>
      <c r="Z34" s="284" t="str">
        <f t="shared" si="6"/>
        <v/>
      </c>
      <c r="AA34" s="284" t="str">
        <f t="shared" si="7"/>
        <v/>
      </c>
      <c r="AB34" s="284" t="str">
        <f t="shared" si="8"/>
        <v/>
      </c>
      <c r="AC34" s="284" t="str">
        <f t="shared" si="9"/>
        <v/>
      </c>
      <c r="AD34" s="284" t="str">
        <f t="shared" si="10"/>
        <v/>
      </c>
      <c r="AE34" s="284" t="str">
        <f t="shared" si="11"/>
        <v/>
      </c>
      <c r="AF34" s="268"/>
      <c r="AG34" s="358"/>
      <c r="AH34" s="325"/>
      <c r="AI34" s="325"/>
      <c r="AJ34" s="280"/>
      <c r="AK34" s="410">
        <v>20</v>
      </c>
      <c r="AL34" s="285"/>
      <c r="AM34" s="285"/>
      <c r="AN34" s="285"/>
      <c r="AO34" s="285"/>
      <c r="AP34" s="285"/>
      <c r="AQ34" s="285"/>
      <c r="AR34" s="285"/>
      <c r="AS34" s="285"/>
      <c r="AT34" s="285"/>
      <c r="AU34" s="285"/>
      <c r="AV34" s="285"/>
      <c r="AW34" s="285"/>
      <c r="AX34" s="285"/>
      <c r="AY34" s="285"/>
      <c r="AZ34" s="285"/>
      <c r="BA34" s="285"/>
      <c r="BB34" s="285"/>
      <c r="BC34" s="285"/>
      <c r="BD34" s="285"/>
      <c r="BE34" s="285"/>
      <c r="BF34" s="285"/>
      <c r="BG34" s="285"/>
      <c r="BH34" s="285"/>
      <c r="BI34" s="285"/>
      <c r="BJ34" s="285"/>
      <c r="BK34" s="285"/>
      <c r="BL34" s="285"/>
      <c r="BM34" s="285"/>
      <c r="BN34" s="285"/>
      <c r="BO34" s="285"/>
      <c r="BP34" s="285"/>
      <c r="BQ34" s="408" t="str">
        <f t="shared" si="12"/>
        <v/>
      </c>
      <c r="BR34" s="331"/>
      <c r="BS34" s="326"/>
      <c r="BT34" s="324"/>
    </row>
    <row r="35" spans="1:72" ht="13.5" customHeight="1" x14ac:dyDescent="0.5">
      <c r="A35" s="326"/>
      <c r="B35" s="322"/>
      <c r="C35" s="257" t="s">
        <v>392</v>
      </c>
      <c r="D35" s="290">
        <f>AVERAGE(L49:L78)</f>
        <v>1</v>
      </c>
      <c r="E35" s="257"/>
      <c r="F35" s="289"/>
      <c r="G35" s="257"/>
      <c r="H35" s="257"/>
      <c r="I35" s="257"/>
      <c r="J35" s="257"/>
      <c r="K35" s="257"/>
      <c r="L35" s="257"/>
      <c r="M35" s="257"/>
      <c r="N35" s="257"/>
      <c r="O35" s="323"/>
      <c r="P35" s="326"/>
      <c r="Q35" s="326"/>
      <c r="R35" s="322"/>
      <c r="S35" s="410">
        <v>21</v>
      </c>
      <c r="T35" s="284" t="str">
        <f t="shared" si="0"/>
        <v/>
      </c>
      <c r="U35" s="284" t="str">
        <f t="shared" si="1"/>
        <v/>
      </c>
      <c r="V35" s="284" t="str">
        <f t="shared" si="2"/>
        <v/>
      </c>
      <c r="W35" s="284" t="str">
        <f t="shared" si="3"/>
        <v/>
      </c>
      <c r="X35" s="284" t="str">
        <f t="shared" si="4"/>
        <v/>
      </c>
      <c r="Y35" s="284" t="str">
        <f t="shared" si="5"/>
        <v/>
      </c>
      <c r="Z35" s="284" t="str">
        <f t="shared" si="6"/>
        <v/>
      </c>
      <c r="AA35" s="284" t="str">
        <f t="shared" si="7"/>
        <v/>
      </c>
      <c r="AB35" s="284" t="str">
        <f t="shared" si="8"/>
        <v/>
      </c>
      <c r="AC35" s="284" t="str">
        <f t="shared" si="9"/>
        <v/>
      </c>
      <c r="AD35" s="284" t="str">
        <f t="shared" si="10"/>
        <v/>
      </c>
      <c r="AE35" s="284" t="str">
        <f t="shared" si="11"/>
        <v/>
      </c>
      <c r="AF35" s="268"/>
      <c r="AG35" s="358"/>
      <c r="AH35" s="325"/>
      <c r="AI35" s="325"/>
      <c r="AJ35" s="280"/>
      <c r="AK35" s="410">
        <v>21</v>
      </c>
      <c r="AL35" s="285"/>
      <c r="AM35" s="285"/>
      <c r="AN35" s="285"/>
      <c r="AO35" s="285"/>
      <c r="AP35" s="285"/>
      <c r="AQ35" s="285"/>
      <c r="AR35" s="285"/>
      <c r="AS35" s="285"/>
      <c r="AT35" s="285"/>
      <c r="AU35" s="285"/>
      <c r="AV35" s="285"/>
      <c r="AW35" s="285"/>
      <c r="AX35" s="285"/>
      <c r="AY35" s="285"/>
      <c r="AZ35" s="285"/>
      <c r="BA35" s="285"/>
      <c r="BB35" s="285"/>
      <c r="BC35" s="285"/>
      <c r="BD35" s="285"/>
      <c r="BE35" s="285"/>
      <c r="BF35" s="285"/>
      <c r="BG35" s="285"/>
      <c r="BH35" s="285"/>
      <c r="BI35" s="285"/>
      <c r="BJ35" s="285"/>
      <c r="BK35" s="285"/>
      <c r="BL35" s="285"/>
      <c r="BM35" s="285"/>
      <c r="BN35" s="285"/>
      <c r="BO35" s="285"/>
      <c r="BP35" s="285"/>
      <c r="BQ35" s="408" t="str">
        <f t="shared" si="12"/>
        <v/>
      </c>
      <c r="BR35" s="331"/>
      <c r="BS35" s="326"/>
      <c r="BT35" s="324"/>
    </row>
    <row r="36" spans="1:72" ht="13.5" customHeight="1" x14ac:dyDescent="0.5">
      <c r="A36" s="326"/>
      <c r="B36" s="322"/>
      <c r="C36" s="257" t="s">
        <v>393</v>
      </c>
      <c r="D36" s="288">
        <f>AVERAGE(M49:M78)</f>
        <v>1</v>
      </c>
      <c r="E36" s="257"/>
      <c r="F36" s="289"/>
      <c r="G36" s="257"/>
      <c r="H36" s="257"/>
      <c r="I36" s="257"/>
      <c r="J36" s="257"/>
      <c r="K36" s="257"/>
      <c r="L36" s="257"/>
      <c r="M36" s="257"/>
      <c r="N36" s="257"/>
      <c r="O36" s="323"/>
      <c r="P36" s="326"/>
      <c r="Q36" s="326"/>
      <c r="R36" s="322"/>
      <c r="S36" s="410">
        <v>22</v>
      </c>
      <c r="T36" s="284" t="str">
        <f t="shared" si="0"/>
        <v/>
      </c>
      <c r="U36" s="284" t="str">
        <f t="shared" si="1"/>
        <v/>
      </c>
      <c r="V36" s="284" t="str">
        <f t="shared" si="2"/>
        <v/>
      </c>
      <c r="W36" s="284" t="str">
        <f t="shared" si="3"/>
        <v/>
      </c>
      <c r="X36" s="284" t="str">
        <f t="shared" si="4"/>
        <v/>
      </c>
      <c r="Y36" s="284" t="str">
        <f t="shared" si="5"/>
        <v/>
      </c>
      <c r="Z36" s="284" t="str">
        <f t="shared" si="6"/>
        <v/>
      </c>
      <c r="AA36" s="284" t="str">
        <f t="shared" si="7"/>
        <v/>
      </c>
      <c r="AB36" s="284" t="str">
        <f t="shared" si="8"/>
        <v/>
      </c>
      <c r="AC36" s="284" t="str">
        <f t="shared" si="9"/>
        <v/>
      </c>
      <c r="AD36" s="284" t="str">
        <f t="shared" si="10"/>
        <v/>
      </c>
      <c r="AE36" s="284" t="str">
        <f t="shared" si="11"/>
        <v/>
      </c>
      <c r="AF36" s="268"/>
      <c r="AG36" s="358"/>
      <c r="AH36" s="325"/>
      <c r="AI36" s="325"/>
      <c r="AJ36" s="280"/>
      <c r="AK36" s="410">
        <v>22</v>
      </c>
      <c r="AL36" s="285"/>
      <c r="AM36" s="285"/>
      <c r="AN36" s="285"/>
      <c r="AO36" s="285"/>
      <c r="AP36" s="285"/>
      <c r="AQ36" s="285"/>
      <c r="AR36" s="285"/>
      <c r="AS36" s="285"/>
      <c r="AT36" s="285"/>
      <c r="AU36" s="285"/>
      <c r="AV36" s="285"/>
      <c r="AW36" s="285"/>
      <c r="AX36" s="285"/>
      <c r="AY36" s="285"/>
      <c r="AZ36" s="285"/>
      <c r="BA36" s="285"/>
      <c r="BB36" s="285"/>
      <c r="BC36" s="285"/>
      <c r="BD36" s="285"/>
      <c r="BE36" s="285"/>
      <c r="BF36" s="285"/>
      <c r="BG36" s="285"/>
      <c r="BH36" s="285"/>
      <c r="BI36" s="285"/>
      <c r="BJ36" s="285"/>
      <c r="BK36" s="285"/>
      <c r="BL36" s="285"/>
      <c r="BM36" s="285"/>
      <c r="BN36" s="285"/>
      <c r="BO36" s="285"/>
      <c r="BP36" s="285"/>
      <c r="BQ36" s="408" t="str">
        <f t="shared" si="12"/>
        <v/>
      </c>
      <c r="BR36" s="331"/>
      <c r="BS36" s="326"/>
      <c r="BT36" s="324"/>
    </row>
    <row r="37" spans="1:72" ht="13.5" customHeight="1" x14ac:dyDescent="0.5">
      <c r="A37" s="326"/>
      <c r="B37" s="322"/>
      <c r="C37" s="257"/>
      <c r="D37" s="257"/>
      <c r="E37" s="257"/>
      <c r="F37" s="257"/>
      <c r="G37" s="257"/>
      <c r="H37" s="257"/>
      <c r="I37" s="257"/>
      <c r="J37" s="257"/>
      <c r="K37" s="257"/>
      <c r="L37" s="257"/>
      <c r="M37" s="257"/>
      <c r="N37" s="257"/>
      <c r="O37" s="323"/>
      <c r="P37" s="326"/>
      <c r="Q37" s="326"/>
      <c r="R37" s="322"/>
      <c r="S37" s="410">
        <v>23</v>
      </c>
      <c r="T37" s="284" t="str">
        <f t="shared" si="0"/>
        <v/>
      </c>
      <c r="U37" s="284" t="str">
        <f t="shared" si="1"/>
        <v/>
      </c>
      <c r="V37" s="284" t="str">
        <f t="shared" si="2"/>
        <v/>
      </c>
      <c r="W37" s="284" t="str">
        <f t="shared" si="3"/>
        <v/>
      </c>
      <c r="X37" s="284" t="str">
        <f t="shared" si="4"/>
        <v/>
      </c>
      <c r="Y37" s="284" t="str">
        <f t="shared" si="5"/>
        <v/>
      </c>
      <c r="Z37" s="284" t="str">
        <f t="shared" si="6"/>
        <v/>
      </c>
      <c r="AA37" s="284" t="str">
        <f t="shared" si="7"/>
        <v/>
      </c>
      <c r="AB37" s="284" t="str">
        <f t="shared" si="8"/>
        <v/>
      </c>
      <c r="AC37" s="284" t="str">
        <f t="shared" si="9"/>
        <v/>
      </c>
      <c r="AD37" s="284" t="str">
        <f t="shared" si="10"/>
        <v/>
      </c>
      <c r="AE37" s="284" t="str">
        <f t="shared" si="11"/>
        <v/>
      </c>
      <c r="AF37" s="268"/>
      <c r="AG37" s="358"/>
      <c r="AH37" s="325"/>
      <c r="AI37" s="325"/>
      <c r="AJ37" s="280"/>
      <c r="AK37" s="410">
        <v>23</v>
      </c>
      <c r="AL37" s="285"/>
      <c r="AM37" s="285"/>
      <c r="AN37" s="285"/>
      <c r="AO37" s="285"/>
      <c r="AP37" s="285"/>
      <c r="AQ37" s="285"/>
      <c r="AR37" s="285"/>
      <c r="AS37" s="285"/>
      <c r="AT37" s="285"/>
      <c r="AU37" s="285"/>
      <c r="AV37" s="285"/>
      <c r="AW37" s="285"/>
      <c r="AX37" s="285"/>
      <c r="AY37" s="285"/>
      <c r="AZ37" s="285"/>
      <c r="BA37" s="285"/>
      <c r="BB37" s="285"/>
      <c r="BC37" s="285"/>
      <c r="BD37" s="285"/>
      <c r="BE37" s="285"/>
      <c r="BF37" s="285"/>
      <c r="BG37" s="285"/>
      <c r="BH37" s="285"/>
      <c r="BI37" s="285"/>
      <c r="BJ37" s="285"/>
      <c r="BK37" s="285"/>
      <c r="BL37" s="285"/>
      <c r="BM37" s="285"/>
      <c r="BN37" s="285"/>
      <c r="BO37" s="285"/>
      <c r="BP37" s="285"/>
      <c r="BQ37" s="408" t="str">
        <f t="shared" si="12"/>
        <v/>
      </c>
      <c r="BR37" s="331"/>
      <c r="BS37" s="326"/>
      <c r="BT37" s="324"/>
    </row>
    <row r="38" spans="1:72" ht="13.5" customHeight="1" x14ac:dyDescent="0.5">
      <c r="A38" s="326"/>
      <c r="B38" s="322"/>
      <c r="C38" s="257" t="s">
        <v>334</v>
      </c>
      <c r="D38" s="291" t="e">
        <f>AVERAGE(N49:N78)</f>
        <v>#DIV/0!</v>
      </c>
      <c r="E38" s="257" t="s">
        <v>327</v>
      </c>
      <c r="F38" s="257"/>
      <c r="G38" s="257"/>
      <c r="H38" s="257"/>
      <c r="I38" s="257"/>
      <c r="J38" s="257"/>
      <c r="K38" s="257"/>
      <c r="L38" s="257"/>
      <c r="M38" s="257"/>
      <c r="N38" s="257"/>
      <c r="O38" s="323"/>
      <c r="P38" s="326"/>
      <c r="Q38" s="326"/>
      <c r="R38" s="322"/>
      <c r="S38" s="411">
        <v>24</v>
      </c>
      <c r="T38" s="293" t="str">
        <f t="shared" si="0"/>
        <v/>
      </c>
      <c r="U38" s="293" t="str">
        <f t="shared" si="1"/>
        <v/>
      </c>
      <c r="V38" s="293" t="str">
        <f t="shared" si="2"/>
        <v/>
      </c>
      <c r="W38" s="293" t="str">
        <f t="shared" si="3"/>
        <v/>
      </c>
      <c r="X38" s="293" t="str">
        <f t="shared" si="4"/>
        <v/>
      </c>
      <c r="Y38" s="293" t="str">
        <f t="shared" si="5"/>
        <v/>
      </c>
      <c r="Z38" s="293" t="str">
        <f t="shared" si="6"/>
        <v/>
      </c>
      <c r="AA38" s="293" t="str">
        <f t="shared" si="7"/>
        <v/>
      </c>
      <c r="AB38" s="293" t="str">
        <f t="shared" si="8"/>
        <v/>
      </c>
      <c r="AC38" s="293" t="str">
        <f t="shared" si="9"/>
        <v/>
      </c>
      <c r="AD38" s="293" t="str">
        <f t="shared" si="10"/>
        <v/>
      </c>
      <c r="AE38" s="293" t="str">
        <f t="shared" si="11"/>
        <v/>
      </c>
      <c r="AF38" s="268"/>
      <c r="AG38" s="358"/>
      <c r="AH38" s="325"/>
      <c r="AI38" s="325"/>
      <c r="AJ38" s="280"/>
      <c r="AK38" s="425">
        <v>24</v>
      </c>
      <c r="AL38" s="426"/>
      <c r="AM38" s="426"/>
      <c r="AN38" s="426"/>
      <c r="AO38" s="426"/>
      <c r="AP38" s="426"/>
      <c r="AQ38" s="426"/>
      <c r="AR38" s="426"/>
      <c r="AS38" s="426"/>
      <c r="AT38" s="426"/>
      <c r="AU38" s="426"/>
      <c r="AV38" s="426"/>
      <c r="AW38" s="426"/>
      <c r="AX38" s="426"/>
      <c r="AY38" s="426"/>
      <c r="AZ38" s="426"/>
      <c r="BA38" s="426"/>
      <c r="BB38" s="426"/>
      <c r="BC38" s="426"/>
      <c r="BD38" s="426"/>
      <c r="BE38" s="426"/>
      <c r="BF38" s="426"/>
      <c r="BG38" s="426"/>
      <c r="BH38" s="426"/>
      <c r="BI38" s="426"/>
      <c r="BJ38" s="426"/>
      <c r="BK38" s="426"/>
      <c r="BL38" s="426"/>
      <c r="BM38" s="426"/>
      <c r="BN38" s="426"/>
      <c r="BO38" s="426"/>
      <c r="BP38" s="426"/>
      <c r="BQ38" s="459" t="str">
        <f t="shared" si="12"/>
        <v/>
      </c>
      <c r="BR38" s="331"/>
      <c r="BS38" s="326"/>
      <c r="BT38" s="324"/>
    </row>
    <row r="39" spans="1:72" ht="13.5" customHeight="1" x14ac:dyDescent="0.5">
      <c r="A39" s="326"/>
      <c r="B39" s="322"/>
      <c r="C39" s="257" t="s">
        <v>335</v>
      </c>
      <c r="D39" s="290" t="e">
        <f>D38/(8.76*D19*D20)</f>
        <v>#DIV/0!</v>
      </c>
      <c r="E39" s="257"/>
      <c r="F39" s="289"/>
      <c r="G39" s="292"/>
      <c r="H39" s="292"/>
      <c r="I39" s="292"/>
      <c r="J39" s="292"/>
      <c r="K39" s="292"/>
      <c r="L39" s="292"/>
      <c r="M39" s="292"/>
      <c r="N39" s="292"/>
      <c r="O39" s="323"/>
      <c r="P39" s="326"/>
      <c r="Q39" s="326"/>
      <c r="R39" s="322"/>
      <c r="S39" s="274"/>
      <c r="T39" s="267"/>
      <c r="U39" s="267"/>
      <c r="V39" s="267"/>
      <c r="W39" s="267"/>
      <c r="X39" s="267"/>
      <c r="Y39" s="267"/>
      <c r="Z39" s="267"/>
      <c r="AA39" s="267"/>
      <c r="AB39" s="267"/>
      <c r="AC39" s="267"/>
      <c r="AD39" s="267"/>
      <c r="AE39" s="267"/>
      <c r="AF39" s="268"/>
      <c r="AG39" s="358"/>
      <c r="AH39" s="325"/>
      <c r="AI39" s="325"/>
      <c r="AJ39" s="280"/>
      <c r="AK39" s="274"/>
      <c r="AL39" s="267"/>
      <c r="AM39" s="267"/>
      <c r="AN39" s="267"/>
      <c r="AO39" s="267"/>
      <c r="AP39" s="267"/>
      <c r="AQ39" s="267"/>
      <c r="AR39" s="267"/>
      <c r="AS39" s="267"/>
      <c r="AT39" s="267"/>
      <c r="AU39" s="267"/>
      <c r="AV39" s="267"/>
      <c r="AW39" s="267"/>
      <c r="AX39" s="267"/>
      <c r="AY39" s="267"/>
      <c r="AZ39" s="267"/>
      <c r="BA39" s="267"/>
      <c r="BB39" s="267"/>
      <c r="BC39" s="267"/>
      <c r="BD39" s="267"/>
      <c r="BE39" s="267"/>
      <c r="BF39" s="267"/>
      <c r="BG39" s="267"/>
      <c r="BH39" s="267"/>
      <c r="BI39" s="267"/>
      <c r="BJ39" s="267"/>
      <c r="BK39" s="267"/>
      <c r="BL39" s="267"/>
      <c r="BM39" s="267"/>
      <c r="BN39" s="267"/>
      <c r="BO39" s="267"/>
      <c r="BP39" s="267"/>
      <c r="BQ39" s="267"/>
      <c r="BR39" s="331"/>
      <c r="BS39" s="326"/>
      <c r="BT39" s="324"/>
    </row>
    <row r="40" spans="1:72" ht="13.5" customHeight="1" thickBot="1" x14ac:dyDescent="0.55000000000000004">
      <c r="A40" s="326"/>
      <c r="B40" s="322"/>
      <c r="C40" s="257"/>
      <c r="D40" s="257"/>
      <c r="E40" s="257"/>
      <c r="F40" s="257"/>
      <c r="G40" s="257"/>
      <c r="H40" s="257"/>
      <c r="I40" s="257"/>
      <c r="J40" s="257"/>
      <c r="K40" s="257"/>
      <c r="L40" s="257"/>
      <c r="M40" s="257"/>
      <c r="N40" s="257"/>
      <c r="O40" s="323"/>
      <c r="P40" s="326"/>
      <c r="Q40" s="326"/>
      <c r="R40" s="332"/>
      <c r="S40" s="378"/>
      <c r="T40" s="350"/>
      <c r="U40" s="350"/>
      <c r="V40" s="350"/>
      <c r="W40" s="350"/>
      <c r="X40" s="350"/>
      <c r="Y40" s="350"/>
      <c r="Z40" s="350"/>
      <c r="AA40" s="350"/>
      <c r="AB40" s="350"/>
      <c r="AC40" s="350"/>
      <c r="AD40" s="350"/>
      <c r="AE40" s="350"/>
      <c r="AF40" s="351"/>
      <c r="AG40" s="358"/>
      <c r="AH40" s="325"/>
      <c r="AI40" s="325"/>
      <c r="AJ40" s="296"/>
      <c r="AK40" s="394"/>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8"/>
      <c r="BS40" s="326"/>
      <c r="BT40" s="324"/>
    </row>
    <row r="41" spans="1:72" ht="13.5" customHeight="1" x14ac:dyDescent="0.5">
      <c r="A41" s="326"/>
      <c r="B41" s="322"/>
      <c r="C41" s="257" t="s">
        <v>336</v>
      </c>
      <c r="D41" s="327"/>
      <c r="E41" s="257" t="s">
        <v>337</v>
      </c>
      <c r="F41" s="257"/>
      <c r="G41" s="257"/>
      <c r="H41" s="257"/>
      <c r="I41" s="257"/>
      <c r="J41" s="257"/>
      <c r="K41" s="257"/>
      <c r="L41" s="257"/>
      <c r="M41" s="257"/>
      <c r="N41" s="257"/>
      <c r="O41" s="323"/>
      <c r="P41" s="326"/>
      <c r="Q41" s="326"/>
      <c r="R41" s="326"/>
      <c r="S41" s="362"/>
      <c r="T41" s="352"/>
      <c r="U41" s="352"/>
      <c r="V41" s="352"/>
      <c r="W41" s="352"/>
      <c r="X41" s="352"/>
      <c r="Y41" s="352"/>
      <c r="Z41" s="352"/>
      <c r="AA41" s="352"/>
      <c r="AB41" s="352"/>
      <c r="AC41" s="352"/>
      <c r="AD41" s="352"/>
      <c r="AE41" s="352"/>
      <c r="AF41" s="352"/>
      <c r="AG41" s="325"/>
      <c r="AH41" s="325"/>
      <c r="AI41" s="325"/>
      <c r="AJ41" s="280"/>
      <c r="AK41" s="300"/>
      <c r="AL41" s="267"/>
      <c r="AM41" s="267"/>
      <c r="AN41" s="267"/>
      <c r="AO41" s="267"/>
      <c r="AP41" s="267"/>
      <c r="AQ41" s="267"/>
      <c r="AR41" s="267"/>
      <c r="AS41" s="267"/>
      <c r="AT41" s="267"/>
      <c r="AU41" s="267"/>
      <c r="AV41" s="267"/>
      <c r="AW41" s="267"/>
      <c r="AX41" s="267"/>
      <c r="AY41" s="267"/>
      <c r="AZ41" s="267"/>
      <c r="BA41" s="267"/>
      <c r="BB41" s="267"/>
      <c r="BC41" s="267"/>
      <c r="BD41" s="267"/>
      <c r="BE41" s="267"/>
      <c r="BF41" s="267"/>
      <c r="BG41" s="267"/>
      <c r="BH41" s="267"/>
      <c r="BI41" s="267"/>
      <c r="BJ41" s="267"/>
      <c r="BK41" s="267"/>
      <c r="BL41" s="267"/>
      <c r="BM41" s="267"/>
      <c r="BN41" s="267"/>
      <c r="BO41" s="267"/>
      <c r="BP41" s="267"/>
      <c r="BQ41" s="267"/>
      <c r="BR41" s="331"/>
      <c r="BS41" s="326"/>
      <c r="BT41" s="324"/>
    </row>
    <row r="42" spans="1:72" ht="13.5" customHeight="1" x14ac:dyDescent="0.5">
      <c r="A42" s="326"/>
      <c r="B42" s="322"/>
      <c r="C42" s="257" t="s">
        <v>338</v>
      </c>
      <c r="D42" s="335"/>
      <c r="E42" s="257"/>
      <c r="F42" s="257"/>
      <c r="G42" s="257"/>
      <c r="H42" s="257"/>
      <c r="I42" s="257"/>
      <c r="J42" s="257"/>
      <c r="K42" s="257"/>
      <c r="L42" s="257"/>
      <c r="M42" s="257"/>
      <c r="N42" s="257"/>
      <c r="O42" s="323"/>
      <c r="P42" s="326"/>
      <c r="Q42" s="326"/>
      <c r="R42" s="324"/>
      <c r="S42" s="379"/>
      <c r="T42" s="354"/>
      <c r="U42" s="354"/>
      <c r="V42" s="354"/>
      <c r="W42" s="354"/>
      <c r="X42" s="354"/>
      <c r="Y42" s="354"/>
      <c r="Z42" s="354"/>
      <c r="AA42" s="354"/>
      <c r="AB42" s="354"/>
      <c r="AC42" s="354"/>
      <c r="AD42" s="354"/>
      <c r="AE42" s="354"/>
      <c r="AF42" s="354"/>
      <c r="AG42" s="325"/>
      <c r="AH42" s="325"/>
      <c r="AI42" s="325"/>
      <c r="AJ42" s="280"/>
      <c r="AK42" s="300"/>
      <c r="AL42" s="267"/>
      <c r="AM42" s="267"/>
      <c r="AN42" s="267"/>
      <c r="AO42" s="267"/>
      <c r="AP42" s="267"/>
      <c r="AQ42" s="267"/>
      <c r="AR42" s="267"/>
      <c r="AS42" s="267"/>
      <c r="AT42" s="267"/>
      <c r="AU42" s="267"/>
      <c r="AV42" s="267"/>
      <c r="AW42" s="267"/>
      <c r="AX42" s="267"/>
      <c r="AY42" s="267"/>
      <c r="AZ42" s="267"/>
      <c r="BA42" s="267"/>
      <c r="BB42" s="267"/>
      <c r="BC42" s="267"/>
      <c r="BD42" s="267"/>
      <c r="BE42" s="267"/>
      <c r="BF42" s="267"/>
      <c r="BG42" s="267"/>
      <c r="BH42" s="267"/>
      <c r="BI42" s="267"/>
      <c r="BJ42" s="267"/>
      <c r="BK42" s="267"/>
      <c r="BL42" s="267"/>
      <c r="BM42" s="267"/>
      <c r="BN42" s="267"/>
      <c r="BO42" s="267"/>
      <c r="BP42" s="267"/>
      <c r="BQ42" s="267"/>
      <c r="BR42" s="331"/>
      <c r="BS42" s="326"/>
      <c r="BT42" s="324"/>
    </row>
    <row r="43" spans="1:72" ht="5.25" customHeight="1" thickBot="1" x14ac:dyDescent="0.55000000000000004">
      <c r="A43" s="326"/>
      <c r="B43" s="322"/>
      <c r="C43" s="257"/>
      <c r="D43" s="257"/>
      <c r="E43" s="257"/>
      <c r="F43" s="257"/>
      <c r="G43" s="257"/>
      <c r="H43" s="257"/>
      <c r="I43" s="257"/>
      <c r="J43" s="257"/>
      <c r="K43" s="257"/>
      <c r="L43" s="257"/>
      <c r="M43" s="257"/>
      <c r="N43" s="257"/>
      <c r="O43" s="323"/>
      <c r="P43" s="326"/>
      <c r="Q43" s="326"/>
      <c r="R43" s="355"/>
      <c r="S43" s="353"/>
      <c r="T43" s="356"/>
      <c r="U43" s="356"/>
      <c r="V43" s="356"/>
      <c r="W43" s="356"/>
      <c r="X43" s="356"/>
      <c r="Y43" s="356"/>
      <c r="Z43" s="356"/>
      <c r="AA43" s="356"/>
      <c r="AB43" s="356"/>
      <c r="AC43" s="356"/>
      <c r="AD43" s="356"/>
      <c r="AE43" s="356"/>
      <c r="AF43" s="356"/>
      <c r="AG43" s="325"/>
      <c r="AH43" s="325"/>
      <c r="AI43" s="325"/>
      <c r="AJ43" s="272"/>
      <c r="AK43" s="266"/>
      <c r="AL43" s="266"/>
      <c r="AM43" s="266"/>
      <c r="AN43" s="266"/>
      <c r="AO43" s="266"/>
      <c r="AP43" s="266"/>
      <c r="AQ43" s="266"/>
      <c r="AR43" s="266"/>
      <c r="AS43" s="266"/>
      <c r="AT43" s="266"/>
      <c r="AU43" s="266"/>
      <c r="AV43" s="266"/>
      <c r="AW43" s="266"/>
      <c r="AX43" s="266"/>
      <c r="AY43" s="266"/>
      <c r="AZ43" s="274"/>
      <c r="BA43" s="267"/>
      <c r="BB43" s="267"/>
      <c r="BC43" s="267"/>
      <c r="BD43" s="267"/>
      <c r="BE43" s="267"/>
      <c r="BF43" s="267"/>
      <c r="BG43" s="267"/>
      <c r="BH43" s="267"/>
      <c r="BI43" s="267"/>
      <c r="BJ43" s="267"/>
      <c r="BK43" s="267"/>
      <c r="BL43" s="267"/>
      <c r="BM43" s="267"/>
      <c r="BN43" s="267"/>
      <c r="BO43" s="267"/>
      <c r="BP43" s="267"/>
      <c r="BQ43" s="267"/>
      <c r="BR43" s="331"/>
      <c r="BS43" s="326"/>
      <c r="BT43" s="324"/>
    </row>
    <row r="44" spans="1:72" ht="13.5" customHeight="1" x14ac:dyDescent="0.5">
      <c r="A44" s="326"/>
      <c r="B44" s="322"/>
      <c r="C44" s="257"/>
      <c r="D44" s="257"/>
      <c r="E44" s="257"/>
      <c r="F44" s="257"/>
      <c r="G44" s="257"/>
      <c r="H44" s="257"/>
      <c r="I44" s="257"/>
      <c r="J44" s="257"/>
      <c r="K44" s="257"/>
      <c r="L44" s="257"/>
      <c r="M44" s="257"/>
      <c r="N44" s="257"/>
      <c r="O44" s="323"/>
      <c r="P44" s="326"/>
      <c r="Q44" s="326"/>
      <c r="R44" s="466" t="str">
        <f>'Part I-Instuctions'!B3</f>
        <v>Duke OSW ARFI Submission Uptake Form_UPDATED 04.17.2025</v>
      </c>
      <c r="S44" s="380"/>
      <c r="T44" s="364"/>
      <c r="U44" s="364"/>
      <c r="V44" s="364"/>
      <c r="W44" s="364"/>
      <c r="X44" s="364"/>
      <c r="Y44" s="364"/>
      <c r="Z44" s="328"/>
      <c r="AA44" s="328"/>
      <c r="AB44" s="328"/>
      <c r="AC44" s="328"/>
      <c r="AD44" s="328"/>
      <c r="AE44" s="328"/>
      <c r="AF44" s="365"/>
      <c r="AG44" s="325"/>
      <c r="AH44" s="325"/>
      <c r="AI44" s="325"/>
      <c r="AJ44" s="280" t="s">
        <v>396</v>
      </c>
      <c r="AK44" s="274"/>
      <c r="AL44" s="267"/>
      <c r="AM44" s="267"/>
      <c r="AN44" s="267"/>
      <c r="AO44" s="267"/>
      <c r="AP44" s="267"/>
      <c r="AQ44" s="267"/>
      <c r="AR44" s="267"/>
      <c r="AS44" s="267"/>
      <c r="AT44" s="267"/>
      <c r="AU44" s="267"/>
      <c r="AV44" s="267"/>
      <c r="AW44" s="267"/>
      <c r="AX44" s="267"/>
      <c r="AY44" s="267"/>
      <c r="AZ44" s="267"/>
      <c r="BA44" s="267"/>
      <c r="BB44" s="267"/>
      <c r="BC44" s="267"/>
      <c r="BD44" s="267"/>
      <c r="BE44" s="267"/>
      <c r="BF44" s="267"/>
      <c r="BG44" s="267"/>
      <c r="BH44" s="267"/>
      <c r="BI44" s="267"/>
      <c r="BJ44" s="267"/>
      <c r="BK44" s="267"/>
      <c r="BL44" s="267"/>
      <c r="BM44" s="267"/>
      <c r="BN44" s="267"/>
      <c r="BO44" s="267"/>
      <c r="BP44" s="267"/>
      <c r="BQ44" s="267"/>
      <c r="BR44" s="331"/>
      <c r="BS44" s="326"/>
      <c r="BT44" s="324"/>
    </row>
    <row r="45" spans="1:72" ht="13.5" customHeight="1" x14ac:dyDescent="0.55000000000000004">
      <c r="A45" s="326"/>
      <c r="B45" s="322"/>
      <c r="C45" s="299" t="s">
        <v>339</v>
      </c>
      <c r="D45" s="300" t="s">
        <v>340</v>
      </c>
      <c r="E45" s="300" t="s">
        <v>341</v>
      </c>
      <c r="F45" s="300" t="s">
        <v>342</v>
      </c>
      <c r="G45" s="300" t="s">
        <v>343</v>
      </c>
      <c r="H45" s="300" t="s">
        <v>344</v>
      </c>
      <c r="I45" s="300" t="s">
        <v>345</v>
      </c>
      <c r="J45" s="300" t="s">
        <v>346</v>
      </c>
      <c r="K45" s="300" t="s">
        <v>347</v>
      </c>
      <c r="L45" s="300" t="s">
        <v>348</v>
      </c>
      <c r="M45" s="300" t="s">
        <v>349</v>
      </c>
      <c r="N45" s="300" t="s">
        <v>350</v>
      </c>
      <c r="O45" s="323"/>
      <c r="P45" s="326"/>
      <c r="Q45" s="326"/>
      <c r="R45" s="551" t="s">
        <v>361</v>
      </c>
      <c r="S45" s="615"/>
      <c r="T45" s="615"/>
      <c r="U45" s="615"/>
      <c r="V45" s="615"/>
      <c r="W45" s="615"/>
      <c r="X45" s="615"/>
      <c r="Y45" s="615"/>
      <c r="Z45" s="615"/>
      <c r="AA45" s="615"/>
      <c r="AB45" s="615"/>
      <c r="AC45" s="615"/>
      <c r="AD45" s="615"/>
      <c r="AE45" s="615"/>
      <c r="AF45" s="616"/>
      <c r="AG45" s="325"/>
      <c r="AH45" s="325"/>
      <c r="AI45" s="325"/>
      <c r="AJ45" s="280"/>
      <c r="AK45" s="274"/>
      <c r="AL45" s="267"/>
      <c r="AM45" s="267"/>
      <c r="AN45" s="267"/>
      <c r="AO45" s="267"/>
      <c r="AP45" s="267"/>
      <c r="AQ45" s="267"/>
      <c r="AR45" s="267"/>
      <c r="AS45" s="267"/>
      <c r="AT45" s="267"/>
      <c r="AU45" s="267"/>
      <c r="AV45" s="267"/>
      <c r="AW45" s="267"/>
      <c r="AX45" s="267"/>
      <c r="AY45" s="267"/>
      <c r="AZ45" s="267"/>
      <c r="BA45" s="267"/>
      <c r="BB45" s="267"/>
      <c r="BC45" s="267"/>
      <c r="BD45" s="267"/>
      <c r="BE45" s="267"/>
      <c r="BF45" s="267"/>
      <c r="BG45" s="267"/>
      <c r="BH45" s="267"/>
      <c r="BI45" s="267"/>
      <c r="BJ45" s="267"/>
      <c r="BK45" s="267"/>
      <c r="BL45" s="267"/>
      <c r="BM45" s="267"/>
      <c r="BN45" s="267"/>
      <c r="BO45" s="267"/>
      <c r="BP45" s="267"/>
      <c r="BQ45" s="267"/>
      <c r="BR45" s="331"/>
      <c r="BS45" s="326"/>
      <c r="BT45" s="324"/>
    </row>
    <row r="46" spans="1:72" ht="18" x14ac:dyDescent="0.55000000000000004">
      <c r="A46" s="326"/>
      <c r="B46" s="322"/>
      <c r="C46" s="257"/>
      <c r="D46" s="705" t="s">
        <v>352</v>
      </c>
      <c r="E46" s="705" t="s">
        <v>353</v>
      </c>
      <c r="F46" s="705" t="s">
        <v>354</v>
      </c>
      <c r="G46" s="705" t="s">
        <v>355</v>
      </c>
      <c r="H46" s="705" t="s">
        <v>356</v>
      </c>
      <c r="I46" s="705" t="s">
        <v>413</v>
      </c>
      <c r="J46" s="705" t="s">
        <v>414</v>
      </c>
      <c r="K46" s="705" t="s">
        <v>357</v>
      </c>
      <c r="L46" s="705" t="s">
        <v>358</v>
      </c>
      <c r="M46" s="705" t="s">
        <v>359</v>
      </c>
      <c r="N46" s="705" t="s">
        <v>360</v>
      </c>
      <c r="O46" s="323"/>
      <c r="P46" s="326"/>
      <c r="Q46" s="326"/>
      <c r="R46" s="551" t="s">
        <v>423</v>
      </c>
      <c r="S46" s="615"/>
      <c r="T46" s="615"/>
      <c r="U46" s="615"/>
      <c r="V46" s="615"/>
      <c r="W46" s="615"/>
      <c r="X46" s="615"/>
      <c r="Y46" s="615"/>
      <c r="Z46" s="615"/>
      <c r="AA46" s="615"/>
      <c r="AB46" s="615"/>
      <c r="AC46" s="615"/>
      <c r="AD46" s="615"/>
      <c r="AE46" s="615"/>
      <c r="AF46" s="616"/>
      <c r="AG46" s="353"/>
      <c r="AH46" s="325"/>
      <c r="AI46" s="325"/>
      <c r="AJ46" s="280"/>
      <c r="AK46" s="399" t="s">
        <v>321</v>
      </c>
      <c r="AL46" s="399">
        <v>1</v>
      </c>
      <c r="AM46" s="399">
        <v>2</v>
      </c>
      <c r="AN46" s="399">
        <v>3</v>
      </c>
      <c r="AO46" s="399">
        <v>4</v>
      </c>
      <c r="AP46" s="399">
        <v>5</v>
      </c>
      <c r="AQ46" s="399">
        <v>6</v>
      </c>
      <c r="AR46" s="399">
        <v>7</v>
      </c>
      <c r="AS46" s="399">
        <v>8</v>
      </c>
      <c r="AT46" s="399">
        <v>9</v>
      </c>
      <c r="AU46" s="399">
        <v>10</v>
      </c>
      <c r="AV46" s="399">
        <v>11</v>
      </c>
      <c r="AW46" s="399">
        <v>12</v>
      </c>
      <c r="AX46" s="399">
        <v>13</v>
      </c>
      <c r="AY46" s="399">
        <v>14</v>
      </c>
      <c r="AZ46" s="399">
        <v>15</v>
      </c>
      <c r="BA46" s="399">
        <v>16</v>
      </c>
      <c r="BB46" s="399">
        <v>17</v>
      </c>
      <c r="BC46" s="399">
        <v>18</v>
      </c>
      <c r="BD46" s="399">
        <v>19</v>
      </c>
      <c r="BE46" s="399">
        <v>20</v>
      </c>
      <c r="BF46" s="399">
        <v>21</v>
      </c>
      <c r="BG46" s="399">
        <v>22</v>
      </c>
      <c r="BH46" s="399">
        <v>23</v>
      </c>
      <c r="BI46" s="399">
        <v>24</v>
      </c>
      <c r="BJ46" s="399">
        <v>25</v>
      </c>
      <c r="BK46" s="399">
        <v>26</v>
      </c>
      <c r="BL46" s="399">
        <v>27</v>
      </c>
      <c r="BM46" s="399">
        <v>28</v>
      </c>
      <c r="BN46" s="399">
        <f>IF(AR10/4=ROUND(AR10/4,0),29,"")</f>
        <v>29</v>
      </c>
      <c r="BO46" s="267"/>
      <c r="BP46" s="267"/>
      <c r="BQ46" s="423" t="s">
        <v>314</v>
      </c>
      <c r="BR46" s="331"/>
      <c r="BS46" s="326"/>
      <c r="BT46" s="324"/>
    </row>
    <row r="47" spans="1:72" ht="13.5" customHeight="1" x14ac:dyDescent="0.55000000000000004">
      <c r="A47" s="326"/>
      <c r="B47" s="322"/>
      <c r="C47" s="504" t="s">
        <v>351</v>
      </c>
      <c r="D47" s="705"/>
      <c r="E47" s="705"/>
      <c r="F47" s="705"/>
      <c r="G47" s="705"/>
      <c r="H47" s="705"/>
      <c r="I47" s="705"/>
      <c r="J47" s="705"/>
      <c r="K47" s="705"/>
      <c r="L47" s="705"/>
      <c r="M47" s="705"/>
      <c r="N47" s="705"/>
      <c r="O47" s="323"/>
      <c r="P47" s="326"/>
      <c r="Q47" s="326"/>
      <c r="R47" s="551" t="s">
        <v>438</v>
      </c>
      <c r="S47" s="615"/>
      <c r="T47" s="615"/>
      <c r="U47" s="615"/>
      <c r="V47" s="615"/>
      <c r="W47" s="615"/>
      <c r="X47" s="615"/>
      <c r="Y47" s="615"/>
      <c r="Z47" s="615"/>
      <c r="AA47" s="615"/>
      <c r="AB47" s="615"/>
      <c r="AC47" s="615"/>
      <c r="AD47" s="615"/>
      <c r="AE47" s="615"/>
      <c r="AF47" s="616"/>
      <c r="AG47" s="325"/>
      <c r="AH47" s="325"/>
      <c r="AI47" s="325"/>
      <c r="AJ47" s="280"/>
      <c r="AK47" s="399"/>
      <c r="AL47" s="399"/>
      <c r="AM47" s="399"/>
      <c r="AN47" s="399"/>
      <c r="AO47" s="399"/>
      <c r="AP47" s="399"/>
      <c r="AQ47" s="399"/>
      <c r="AR47" s="399"/>
      <c r="AS47" s="399"/>
      <c r="AT47" s="399"/>
      <c r="AU47" s="399"/>
      <c r="AV47" s="399"/>
      <c r="AW47" s="399"/>
      <c r="AX47" s="399"/>
      <c r="AY47" s="399"/>
      <c r="AZ47" s="399"/>
      <c r="BA47" s="399"/>
      <c r="BB47" s="399"/>
      <c r="BC47" s="399"/>
      <c r="BD47" s="399"/>
      <c r="BE47" s="399"/>
      <c r="BF47" s="399"/>
      <c r="BG47" s="399"/>
      <c r="BH47" s="399"/>
      <c r="BI47" s="399"/>
      <c r="BJ47" s="399"/>
      <c r="BK47" s="399"/>
      <c r="BL47" s="399"/>
      <c r="BM47" s="399"/>
      <c r="BN47" s="399"/>
      <c r="BO47" s="267"/>
      <c r="BP47" s="267"/>
      <c r="BQ47" s="423" t="s">
        <v>323</v>
      </c>
      <c r="BR47" s="331"/>
      <c r="BS47" s="326"/>
      <c r="BT47" s="324"/>
    </row>
    <row r="48" spans="1:72" ht="19.5" customHeight="1" x14ac:dyDescent="0.55000000000000004">
      <c r="A48" s="326"/>
      <c r="B48" s="322"/>
      <c r="C48" s="505" t="s">
        <v>297</v>
      </c>
      <c r="D48" s="705"/>
      <c r="E48" s="705"/>
      <c r="F48" s="705"/>
      <c r="G48" s="705"/>
      <c r="H48" s="705"/>
      <c r="I48" s="705"/>
      <c r="J48" s="705"/>
      <c r="K48" s="705"/>
      <c r="L48" s="705"/>
      <c r="M48" s="705"/>
      <c r="N48" s="705"/>
      <c r="O48" s="323"/>
      <c r="P48" s="326"/>
      <c r="Q48" s="326"/>
      <c r="R48" s="189"/>
      <c r="S48" s="188"/>
      <c r="T48" s="188"/>
      <c r="U48" s="188"/>
      <c r="V48" s="188"/>
      <c r="W48" s="188"/>
      <c r="X48" s="188"/>
      <c r="Y48" s="188"/>
      <c r="Z48" s="188"/>
      <c r="AA48" s="188"/>
      <c r="AB48" s="188"/>
      <c r="AC48" s="188"/>
      <c r="AD48" s="188"/>
      <c r="AE48" s="188"/>
      <c r="AF48" s="194"/>
      <c r="AG48" s="325"/>
      <c r="AH48" s="325"/>
      <c r="AI48" s="325"/>
      <c r="AJ48" s="280"/>
      <c r="AK48" s="410">
        <v>1</v>
      </c>
      <c r="AL48" s="285"/>
      <c r="AM48" s="285"/>
      <c r="AN48" s="285"/>
      <c r="AO48" s="285"/>
      <c r="AP48" s="285"/>
      <c r="AQ48" s="285"/>
      <c r="AR48" s="285"/>
      <c r="AS48" s="285"/>
      <c r="AT48" s="285"/>
      <c r="AU48" s="285"/>
      <c r="AV48" s="285"/>
      <c r="AW48" s="285"/>
      <c r="AX48" s="285"/>
      <c r="AY48" s="285"/>
      <c r="AZ48" s="285"/>
      <c r="BA48" s="285"/>
      <c r="BB48" s="285"/>
      <c r="BC48" s="285"/>
      <c r="BD48" s="285"/>
      <c r="BE48" s="285"/>
      <c r="BF48" s="285"/>
      <c r="BG48" s="285"/>
      <c r="BH48" s="285"/>
      <c r="BI48" s="285"/>
      <c r="BJ48" s="285"/>
      <c r="BK48" s="285"/>
      <c r="BL48" s="285"/>
      <c r="BM48" s="285"/>
      <c r="BN48" s="285"/>
      <c r="BO48" s="375"/>
      <c r="BP48" s="375"/>
      <c r="BQ48" s="408" t="str">
        <f>IFERROR(AVERAGE(AL48:BN48),"")</f>
        <v/>
      </c>
      <c r="BR48" s="331"/>
      <c r="BS48" s="326"/>
      <c r="BT48" s="324"/>
    </row>
    <row r="49" spans="1:72" ht="12.75" customHeight="1" x14ac:dyDescent="0.55000000000000004">
      <c r="A49" s="326"/>
      <c r="B49" s="322"/>
      <c r="C49" s="460">
        <v>1</v>
      </c>
      <c r="D49" s="302"/>
      <c r="E49" s="303"/>
      <c r="F49" s="303"/>
      <c r="G49" s="303"/>
      <c r="H49" s="303"/>
      <c r="I49" s="303"/>
      <c r="J49" s="304">
        <f t="shared" ref="J49:J78" si="13">D49*((1-E49)*(1-F49)*(1-G49)*(1-H49)*(1-I49))</f>
        <v>0</v>
      </c>
      <c r="K49" s="305" t="e">
        <f t="shared" ref="K49:K78" si="14">1-(AVERAGE(T60:AE60))</f>
        <v>#DIV/0!</v>
      </c>
      <c r="L49" s="305">
        <f t="shared" ref="L49:L78" si="15">1-(T102*V102)</f>
        <v>1</v>
      </c>
      <c r="M49" s="305">
        <f t="shared" ref="M49:M78" si="16">1-(U102*W102)</f>
        <v>1</v>
      </c>
      <c r="N49" s="306" t="e">
        <f t="shared" ref="N49:N78" si="17">J49*((1-K49)*(1-L49)*(1-M49))</f>
        <v>#DIV/0!</v>
      </c>
      <c r="O49" s="323"/>
      <c r="P49" s="326"/>
      <c r="Q49" s="326"/>
      <c r="R49" s="189"/>
      <c r="S49" s="717" t="s">
        <v>431</v>
      </c>
      <c r="T49" s="717"/>
      <c r="U49" s="717"/>
      <c r="V49" s="717"/>
      <c r="W49" s="717"/>
      <c r="X49" s="717"/>
      <c r="Y49" s="717"/>
      <c r="Z49" s="717"/>
      <c r="AA49" s="717"/>
      <c r="AB49" s="717"/>
      <c r="AC49" s="717"/>
      <c r="AD49" s="717"/>
      <c r="AE49" s="717"/>
      <c r="AF49" s="194"/>
      <c r="AG49" s="357"/>
      <c r="AH49" s="325"/>
      <c r="AI49" s="325"/>
      <c r="AJ49" s="280"/>
      <c r="AK49" s="410">
        <v>2</v>
      </c>
      <c r="AL49" s="285"/>
      <c r="AM49" s="285"/>
      <c r="AN49" s="285"/>
      <c r="AO49" s="285"/>
      <c r="AP49" s="285"/>
      <c r="AQ49" s="285"/>
      <c r="AR49" s="285"/>
      <c r="AS49" s="285"/>
      <c r="AT49" s="285"/>
      <c r="AU49" s="285"/>
      <c r="AV49" s="285"/>
      <c r="AW49" s="285"/>
      <c r="AX49" s="285"/>
      <c r="AY49" s="285"/>
      <c r="AZ49" s="285"/>
      <c r="BA49" s="285"/>
      <c r="BB49" s="285"/>
      <c r="BC49" s="285"/>
      <c r="BD49" s="285"/>
      <c r="BE49" s="285"/>
      <c r="BF49" s="285"/>
      <c r="BG49" s="285"/>
      <c r="BH49" s="285"/>
      <c r="BI49" s="285"/>
      <c r="BJ49" s="285"/>
      <c r="BK49" s="285"/>
      <c r="BL49" s="285"/>
      <c r="BM49" s="285"/>
      <c r="BN49" s="285"/>
      <c r="BO49" s="375"/>
      <c r="BP49" s="375"/>
      <c r="BQ49" s="408" t="str">
        <f t="shared" ref="BQ49:BQ71" si="18">IFERROR(AVERAGE(AL49:BN49),"")</f>
        <v/>
      </c>
      <c r="BR49" s="331"/>
      <c r="BS49" s="326"/>
      <c r="BT49" s="324"/>
    </row>
    <row r="50" spans="1:72" ht="13.5" customHeight="1" x14ac:dyDescent="0.55000000000000004">
      <c r="A50" s="326"/>
      <c r="B50" s="322"/>
      <c r="C50" s="460">
        <f>C49+1</f>
        <v>2</v>
      </c>
      <c r="D50" s="302"/>
      <c r="E50" s="303"/>
      <c r="F50" s="303"/>
      <c r="G50" s="303"/>
      <c r="H50" s="303"/>
      <c r="I50" s="303"/>
      <c r="J50" s="307">
        <f t="shared" si="13"/>
        <v>0</v>
      </c>
      <c r="K50" s="308" t="e">
        <f t="shared" si="14"/>
        <v>#DIV/0!</v>
      </c>
      <c r="L50" s="305">
        <f t="shared" si="15"/>
        <v>1</v>
      </c>
      <c r="M50" s="305">
        <f t="shared" si="16"/>
        <v>1</v>
      </c>
      <c r="N50" s="306" t="e">
        <f t="shared" si="17"/>
        <v>#DIV/0!</v>
      </c>
      <c r="O50" s="323"/>
      <c r="P50" s="326"/>
      <c r="Q50" s="326"/>
      <c r="R50" s="189"/>
      <c r="S50" s="717"/>
      <c r="T50" s="717"/>
      <c r="U50" s="717"/>
      <c r="V50" s="717"/>
      <c r="W50" s="717"/>
      <c r="X50" s="717"/>
      <c r="Y50" s="717"/>
      <c r="Z50" s="717"/>
      <c r="AA50" s="717"/>
      <c r="AB50" s="717"/>
      <c r="AC50" s="717"/>
      <c r="AD50" s="717"/>
      <c r="AE50" s="717"/>
      <c r="AF50" s="194"/>
      <c r="AG50" s="357"/>
      <c r="AH50" s="325"/>
      <c r="AI50" s="325"/>
      <c r="AJ50" s="280"/>
      <c r="AK50" s="410">
        <v>3</v>
      </c>
      <c r="AL50" s="285"/>
      <c r="AM50" s="285"/>
      <c r="AN50" s="285"/>
      <c r="AO50" s="285"/>
      <c r="AP50" s="285"/>
      <c r="AQ50" s="285"/>
      <c r="AR50" s="285"/>
      <c r="AS50" s="285"/>
      <c r="AT50" s="285"/>
      <c r="AU50" s="285"/>
      <c r="AV50" s="285"/>
      <c r="AW50" s="285"/>
      <c r="AX50" s="285"/>
      <c r="AY50" s="285"/>
      <c r="AZ50" s="285"/>
      <c r="BA50" s="285"/>
      <c r="BB50" s="285"/>
      <c r="BC50" s="285"/>
      <c r="BD50" s="285"/>
      <c r="BE50" s="285"/>
      <c r="BF50" s="285"/>
      <c r="BG50" s="285"/>
      <c r="BH50" s="285"/>
      <c r="BI50" s="285"/>
      <c r="BJ50" s="285"/>
      <c r="BK50" s="285"/>
      <c r="BL50" s="285"/>
      <c r="BM50" s="285"/>
      <c r="BN50" s="285"/>
      <c r="BO50" s="375"/>
      <c r="BP50" s="375"/>
      <c r="BQ50" s="408" t="str">
        <f t="shared" si="18"/>
        <v/>
      </c>
      <c r="BR50" s="331"/>
      <c r="BS50" s="326"/>
      <c r="BT50" s="324"/>
    </row>
    <row r="51" spans="1:72" ht="13.5" customHeight="1" x14ac:dyDescent="0.55000000000000004">
      <c r="A51" s="326"/>
      <c r="B51" s="322"/>
      <c r="C51" s="460">
        <f t="shared" ref="C51:C78" si="19">C50+1</f>
        <v>3</v>
      </c>
      <c r="D51" s="302"/>
      <c r="E51" s="303"/>
      <c r="F51" s="303"/>
      <c r="G51" s="303"/>
      <c r="H51" s="303"/>
      <c r="I51" s="303"/>
      <c r="J51" s="307">
        <f t="shared" si="13"/>
        <v>0</v>
      </c>
      <c r="K51" s="308" t="e">
        <f t="shared" si="14"/>
        <v>#DIV/0!</v>
      </c>
      <c r="L51" s="305">
        <f t="shared" si="15"/>
        <v>1</v>
      </c>
      <c r="M51" s="305">
        <f t="shared" si="16"/>
        <v>1</v>
      </c>
      <c r="N51" s="306" t="e">
        <f t="shared" si="17"/>
        <v>#DIV/0!</v>
      </c>
      <c r="O51" s="323"/>
      <c r="P51" s="326"/>
      <c r="Q51" s="326"/>
      <c r="R51" s="189"/>
      <c r="S51" s="717"/>
      <c r="T51" s="717"/>
      <c r="U51" s="717"/>
      <c r="V51" s="717"/>
      <c r="W51" s="717"/>
      <c r="X51" s="717"/>
      <c r="Y51" s="717"/>
      <c r="Z51" s="717"/>
      <c r="AA51" s="717"/>
      <c r="AB51" s="717"/>
      <c r="AC51" s="717"/>
      <c r="AD51" s="717"/>
      <c r="AE51" s="717"/>
      <c r="AF51" s="194"/>
      <c r="AG51" s="357"/>
      <c r="AH51" s="325"/>
      <c r="AI51" s="325"/>
      <c r="AJ51" s="280"/>
      <c r="AK51" s="410">
        <v>4</v>
      </c>
      <c r="AL51" s="285"/>
      <c r="AM51" s="285"/>
      <c r="AN51" s="285"/>
      <c r="AO51" s="285"/>
      <c r="AP51" s="285"/>
      <c r="AQ51" s="285"/>
      <c r="AR51" s="285"/>
      <c r="AS51" s="285"/>
      <c r="AT51" s="285"/>
      <c r="AU51" s="285"/>
      <c r="AV51" s="285"/>
      <c r="AW51" s="285"/>
      <c r="AX51" s="285"/>
      <c r="AY51" s="285"/>
      <c r="AZ51" s="285"/>
      <c r="BA51" s="285"/>
      <c r="BB51" s="285"/>
      <c r="BC51" s="285"/>
      <c r="BD51" s="285"/>
      <c r="BE51" s="285"/>
      <c r="BF51" s="285"/>
      <c r="BG51" s="285"/>
      <c r="BH51" s="285"/>
      <c r="BI51" s="285"/>
      <c r="BJ51" s="285"/>
      <c r="BK51" s="285"/>
      <c r="BL51" s="285"/>
      <c r="BM51" s="285"/>
      <c r="BN51" s="285"/>
      <c r="BO51" s="375"/>
      <c r="BP51" s="375"/>
      <c r="BQ51" s="408" t="str">
        <f t="shared" si="18"/>
        <v/>
      </c>
      <c r="BR51" s="331"/>
      <c r="BS51" s="326"/>
      <c r="BT51" s="324"/>
    </row>
    <row r="52" spans="1:72" ht="13.5" customHeight="1" x14ac:dyDescent="0.55000000000000004">
      <c r="A52" s="326"/>
      <c r="B52" s="322"/>
      <c r="C52" s="460">
        <f t="shared" si="19"/>
        <v>4</v>
      </c>
      <c r="D52" s="302"/>
      <c r="E52" s="303"/>
      <c r="F52" s="303"/>
      <c r="G52" s="303"/>
      <c r="H52" s="303"/>
      <c r="I52" s="303"/>
      <c r="J52" s="307">
        <f t="shared" si="13"/>
        <v>0</v>
      </c>
      <c r="K52" s="308" t="e">
        <f t="shared" si="14"/>
        <v>#DIV/0!</v>
      </c>
      <c r="L52" s="305">
        <f t="shared" si="15"/>
        <v>1</v>
      </c>
      <c r="M52" s="305">
        <f t="shared" si="16"/>
        <v>1</v>
      </c>
      <c r="N52" s="306" t="e">
        <f t="shared" si="17"/>
        <v>#DIV/0!</v>
      </c>
      <c r="O52" s="323"/>
      <c r="P52" s="326"/>
      <c r="Q52" s="326"/>
      <c r="R52" s="189"/>
      <c r="S52" s="717"/>
      <c r="T52" s="717"/>
      <c r="U52" s="717"/>
      <c r="V52" s="717"/>
      <c r="W52" s="717"/>
      <c r="X52" s="717"/>
      <c r="Y52" s="717"/>
      <c r="Z52" s="717"/>
      <c r="AA52" s="717"/>
      <c r="AB52" s="717"/>
      <c r="AC52" s="717"/>
      <c r="AD52" s="717"/>
      <c r="AE52" s="717"/>
      <c r="AF52" s="194"/>
      <c r="AG52" s="357"/>
      <c r="AH52" s="325"/>
      <c r="AI52" s="325"/>
      <c r="AJ52" s="280"/>
      <c r="AK52" s="410">
        <v>5</v>
      </c>
      <c r="AL52" s="285"/>
      <c r="AM52" s="285"/>
      <c r="AN52" s="285"/>
      <c r="AO52" s="285"/>
      <c r="AP52" s="285"/>
      <c r="AQ52" s="285"/>
      <c r="AR52" s="285"/>
      <c r="AS52" s="285"/>
      <c r="AT52" s="285"/>
      <c r="AU52" s="285"/>
      <c r="AV52" s="285"/>
      <c r="AW52" s="285"/>
      <c r="AX52" s="285"/>
      <c r="AY52" s="285"/>
      <c r="AZ52" s="285"/>
      <c r="BA52" s="285"/>
      <c r="BB52" s="285"/>
      <c r="BC52" s="285"/>
      <c r="BD52" s="285"/>
      <c r="BE52" s="285"/>
      <c r="BF52" s="285"/>
      <c r="BG52" s="285"/>
      <c r="BH52" s="285"/>
      <c r="BI52" s="285"/>
      <c r="BJ52" s="285"/>
      <c r="BK52" s="285"/>
      <c r="BL52" s="285"/>
      <c r="BM52" s="285"/>
      <c r="BN52" s="285"/>
      <c r="BO52" s="375"/>
      <c r="BP52" s="375"/>
      <c r="BQ52" s="408" t="str">
        <f t="shared" si="18"/>
        <v/>
      </c>
      <c r="BR52" s="331"/>
      <c r="BS52" s="326"/>
      <c r="BT52" s="324"/>
    </row>
    <row r="53" spans="1:72" ht="13.5" customHeight="1" x14ac:dyDescent="0.55000000000000004">
      <c r="A53" s="326"/>
      <c r="B53" s="322"/>
      <c r="C53" s="460">
        <f t="shared" si="19"/>
        <v>5</v>
      </c>
      <c r="D53" s="302"/>
      <c r="E53" s="303"/>
      <c r="F53" s="303"/>
      <c r="G53" s="303"/>
      <c r="H53" s="303"/>
      <c r="I53" s="303"/>
      <c r="J53" s="307">
        <f t="shared" si="13"/>
        <v>0</v>
      </c>
      <c r="K53" s="308" t="e">
        <f t="shared" si="14"/>
        <v>#DIV/0!</v>
      </c>
      <c r="L53" s="305">
        <f t="shared" si="15"/>
        <v>1</v>
      </c>
      <c r="M53" s="305">
        <f t="shared" si="16"/>
        <v>1</v>
      </c>
      <c r="N53" s="306" t="e">
        <f t="shared" si="17"/>
        <v>#DIV/0!</v>
      </c>
      <c r="O53" s="323"/>
      <c r="P53" s="326"/>
      <c r="Q53" s="326"/>
      <c r="R53" s="343"/>
      <c r="S53" s="717"/>
      <c r="T53" s="717"/>
      <c r="U53" s="717"/>
      <c r="V53" s="717"/>
      <c r="W53" s="717"/>
      <c r="X53" s="717"/>
      <c r="Y53" s="717"/>
      <c r="Z53" s="717"/>
      <c r="AA53" s="717"/>
      <c r="AB53" s="717"/>
      <c r="AC53" s="717"/>
      <c r="AD53" s="717"/>
      <c r="AE53" s="717"/>
      <c r="AF53" s="338"/>
      <c r="AG53" s="325"/>
      <c r="AH53" s="325"/>
      <c r="AI53" s="325"/>
      <c r="AJ53" s="280"/>
      <c r="AK53" s="410">
        <v>6</v>
      </c>
      <c r="AL53" s="285"/>
      <c r="AM53" s="285"/>
      <c r="AN53" s="285"/>
      <c r="AO53" s="285"/>
      <c r="AP53" s="285"/>
      <c r="AQ53" s="285"/>
      <c r="AR53" s="285"/>
      <c r="AS53" s="285"/>
      <c r="AT53" s="285"/>
      <c r="AU53" s="285"/>
      <c r="AV53" s="285"/>
      <c r="AW53" s="285"/>
      <c r="AX53" s="285"/>
      <c r="AY53" s="285"/>
      <c r="AZ53" s="285"/>
      <c r="BA53" s="285"/>
      <c r="BB53" s="285"/>
      <c r="BC53" s="285"/>
      <c r="BD53" s="285"/>
      <c r="BE53" s="285"/>
      <c r="BF53" s="285"/>
      <c r="BG53" s="285"/>
      <c r="BH53" s="285"/>
      <c r="BI53" s="285"/>
      <c r="BJ53" s="285"/>
      <c r="BK53" s="285"/>
      <c r="BL53" s="285"/>
      <c r="BM53" s="285"/>
      <c r="BN53" s="285"/>
      <c r="BO53" s="375"/>
      <c r="BP53" s="375"/>
      <c r="BQ53" s="408" t="str">
        <f>IFERROR(AVERAGE(AL53:BN53),"")</f>
        <v/>
      </c>
      <c r="BR53" s="331"/>
      <c r="BS53" s="326"/>
      <c r="BT53" s="324"/>
    </row>
    <row r="54" spans="1:72" ht="13.5" customHeight="1" x14ac:dyDescent="0.5">
      <c r="A54" s="326"/>
      <c r="B54" s="322"/>
      <c r="C54" s="460">
        <f t="shared" si="19"/>
        <v>6</v>
      </c>
      <c r="D54" s="302"/>
      <c r="E54" s="303"/>
      <c r="F54" s="303"/>
      <c r="G54" s="303"/>
      <c r="H54" s="303"/>
      <c r="I54" s="303"/>
      <c r="J54" s="307">
        <f t="shared" si="13"/>
        <v>0</v>
      </c>
      <c r="K54" s="308" t="e">
        <f t="shared" si="14"/>
        <v>#DIV/0!</v>
      </c>
      <c r="L54" s="305">
        <f t="shared" si="15"/>
        <v>1</v>
      </c>
      <c r="M54" s="305">
        <f t="shared" si="16"/>
        <v>1</v>
      </c>
      <c r="N54" s="306" t="e">
        <f t="shared" si="17"/>
        <v>#DIV/0!</v>
      </c>
      <c r="O54" s="323"/>
      <c r="P54" s="326"/>
      <c r="Q54" s="405"/>
      <c r="R54" s="257"/>
      <c r="S54" s="717"/>
      <c r="T54" s="717"/>
      <c r="U54" s="717"/>
      <c r="V54" s="717"/>
      <c r="W54" s="717"/>
      <c r="X54" s="717"/>
      <c r="Y54" s="717"/>
      <c r="Z54" s="717"/>
      <c r="AA54" s="717"/>
      <c r="AB54" s="717"/>
      <c r="AC54" s="717"/>
      <c r="AD54" s="717"/>
      <c r="AE54" s="717"/>
      <c r="AF54" s="323"/>
      <c r="AG54" s="325"/>
      <c r="AH54" s="325"/>
      <c r="AI54" s="325"/>
      <c r="AJ54" s="280"/>
      <c r="AK54" s="410">
        <v>7</v>
      </c>
      <c r="AL54" s="285"/>
      <c r="AM54" s="285"/>
      <c r="AN54" s="285"/>
      <c r="AO54" s="285"/>
      <c r="AP54" s="285"/>
      <c r="AQ54" s="285"/>
      <c r="AR54" s="285"/>
      <c r="AS54" s="285"/>
      <c r="AT54" s="285"/>
      <c r="AU54" s="285"/>
      <c r="AV54" s="285"/>
      <c r="AW54" s="285"/>
      <c r="AX54" s="285"/>
      <c r="AY54" s="285"/>
      <c r="AZ54" s="285"/>
      <c r="BA54" s="285"/>
      <c r="BB54" s="285"/>
      <c r="BC54" s="285"/>
      <c r="BD54" s="285"/>
      <c r="BE54" s="285"/>
      <c r="BF54" s="285"/>
      <c r="BG54" s="285"/>
      <c r="BH54" s="285"/>
      <c r="BI54" s="285"/>
      <c r="BJ54" s="285"/>
      <c r="BK54" s="285"/>
      <c r="BL54" s="285"/>
      <c r="BM54" s="285"/>
      <c r="BN54" s="285"/>
      <c r="BO54" s="375"/>
      <c r="BP54" s="375"/>
      <c r="BQ54" s="408" t="str">
        <f t="shared" si="18"/>
        <v/>
      </c>
      <c r="BR54" s="331"/>
      <c r="BS54" s="326"/>
      <c r="BT54" s="324"/>
    </row>
    <row r="55" spans="1:72" ht="13.5" customHeight="1" x14ac:dyDescent="0.5">
      <c r="A55" s="326"/>
      <c r="B55" s="322"/>
      <c r="C55" s="460">
        <f t="shared" si="19"/>
        <v>7</v>
      </c>
      <c r="D55" s="302"/>
      <c r="E55" s="303"/>
      <c r="F55" s="303"/>
      <c r="G55" s="303"/>
      <c r="H55" s="303"/>
      <c r="I55" s="303"/>
      <c r="J55" s="307">
        <f t="shared" si="13"/>
        <v>0</v>
      </c>
      <c r="K55" s="308" t="e">
        <f t="shared" si="14"/>
        <v>#DIV/0!</v>
      </c>
      <c r="L55" s="305">
        <f t="shared" si="15"/>
        <v>1</v>
      </c>
      <c r="M55" s="305">
        <f t="shared" si="16"/>
        <v>1</v>
      </c>
      <c r="N55" s="306" t="e">
        <f t="shared" si="17"/>
        <v>#DIV/0!</v>
      </c>
      <c r="O55" s="323"/>
      <c r="P55" s="326"/>
      <c r="Q55" s="326"/>
      <c r="R55" s="322"/>
      <c r="S55" s="717"/>
      <c r="T55" s="717"/>
      <c r="U55" s="717"/>
      <c r="V55" s="717"/>
      <c r="W55" s="717"/>
      <c r="X55" s="717"/>
      <c r="Y55" s="717"/>
      <c r="Z55" s="717"/>
      <c r="AA55" s="717"/>
      <c r="AB55" s="717"/>
      <c r="AC55" s="717"/>
      <c r="AD55" s="717"/>
      <c r="AE55" s="717"/>
      <c r="AF55" s="309"/>
      <c r="AG55" s="325"/>
      <c r="AH55" s="325"/>
      <c r="AI55" s="325"/>
      <c r="AJ55" s="280"/>
      <c r="AK55" s="410">
        <v>8</v>
      </c>
      <c r="AL55" s="285"/>
      <c r="AM55" s="285"/>
      <c r="AN55" s="285"/>
      <c r="AO55" s="285"/>
      <c r="AP55" s="285"/>
      <c r="AQ55" s="285"/>
      <c r="AR55" s="285"/>
      <c r="AS55" s="285"/>
      <c r="AT55" s="285"/>
      <c r="AU55" s="285"/>
      <c r="AV55" s="285"/>
      <c r="AW55" s="285"/>
      <c r="AX55" s="285"/>
      <c r="AY55" s="285"/>
      <c r="AZ55" s="285"/>
      <c r="BA55" s="285"/>
      <c r="BB55" s="285"/>
      <c r="BC55" s="285"/>
      <c r="BD55" s="285"/>
      <c r="BE55" s="285"/>
      <c r="BF55" s="285"/>
      <c r="BG55" s="285"/>
      <c r="BH55" s="285"/>
      <c r="BI55" s="285"/>
      <c r="BJ55" s="285"/>
      <c r="BK55" s="285"/>
      <c r="BL55" s="285"/>
      <c r="BM55" s="285"/>
      <c r="BN55" s="285"/>
      <c r="BO55" s="375"/>
      <c r="BP55" s="375"/>
      <c r="BQ55" s="408" t="str">
        <f t="shared" si="18"/>
        <v/>
      </c>
      <c r="BR55" s="331"/>
      <c r="BS55" s="326"/>
      <c r="BT55" s="324"/>
    </row>
    <row r="56" spans="1:72" ht="13.5" customHeight="1" x14ac:dyDescent="0.5">
      <c r="A56" s="326"/>
      <c r="B56" s="322"/>
      <c r="C56" s="460">
        <f t="shared" si="19"/>
        <v>8</v>
      </c>
      <c r="D56" s="302"/>
      <c r="E56" s="303"/>
      <c r="F56" s="303"/>
      <c r="G56" s="303"/>
      <c r="H56" s="303"/>
      <c r="I56" s="303"/>
      <c r="J56" s="307">
        <f t="shared" si="13"/>
        <v>0</v>
      </c>
      <c r="K56" s="308" t="e">
        <f t="shared" si="14"/>
        <v>#DIV/0!</v>
      </c>
      <c r="L56" s="305">
        <f t="shared" si="15"/>
        <v>1</v>
      </c>
      <c r="M56" s="305">
        <f t="shared" si="16"/>
        <v>1</v>
      </c>
      <c r="N56" s="306" t="e">
        <f t="shared" si="17"/>
        <v>#DIV/0!</v>
      </c>
      <c r="O56" s="323"/>
      <c r="P56" s="326"/>
      <c r="Q56" s="326"/>
      <c r="R56" s="322"/>
      <c r="S56" s="717"/>
      <c r="T56" s="717"/>
      <c r="U56" s="717"/>
      <c r="V56" s="717"/>
      <c r="W56" s="717"/>
      <c r="X56" s="717"/>
      <c r="Y56" s="717"/>
      <c r="Z56" s="717"/>
      <c r="AA56" s="717"/>
      <c r="AB56" s="717"/>
      <c r="AC56" s="717"/>
      <c r="AD56" s="717"/>
      <c r="AE56" s="717"/>
      <c r="AF56" s="309"/>
      <c r="AG56" s="325"/>
      <c r="AH56" s="325"/>
      <c r="AI56" s="325"/>
      <c r="AJ56" s="280"/>
      <c r="AK56" s="410">
        <v>9</v>
      </c>
      <c r="AL56" s="285"/>
      <c r="AM56" s="285"/>
      <c r="AN56" s="285"/>
      <c r="AO56" s="285"/>
      <c r="AP56" s="285"/>
      <c r="AQ56" s="285"/>
      <c r="AR56" s="285"/>
      <c r="AS56" s="285"/>
      <c r="AT56" s="285"/>
      <c r="AU56" s="285"/>
      <c r="AV56" s="285"/>
      <c r="AW56" s="285"/>
      <c r="AX56" s="285"/>
      <c r="AY56" s="285"/>
      <c r="AZ56" s="285"/>
      <c r="BA56" s="285"/>
      <c r="BB56" s="285"/>
      <c r="BC56" s="285"/>
      <c r="BD56" s="285"/>
      <c r="BE56" s="285"/>
      <c r="BF56" s="285"/>
      <c r="BG56" s="285"/>
      <c r="BH56" s="285"/>
      <c r="BI56" s="285"/>
      <c r="BJ56" s="285"/>
      <c r="BK56" s="285"/>
      <c r="BL56" s="285"/>
      <c r="BM56" s="285"/>
      <c r="BN56" s="285"/>
      <c r="BO56" s="375"/>
      <c r="BP56" s="375"/>
      <c r="BQ56" s="408" t="str">
        <f t="shared" si="18"/>
        <v/>
      </c>
      <c r="BR56" s="331"/>
      <c r="BS56" s="326"/>
      <c r="BT56" s="324"/>
    </row>
    <row r="57" spans="1:72" ht="13.5" customHeight="1" x14ac:dyDescent="0.5">
      <c r="A57" s="326"/>
      <c r="B57" s="322"/>
      <c r="C57" s="460">
        <f t="shared" si="19"/>
        <v>9</v>
      </c>
      <c r="D57" s="302"/>
      <c r="E57" s="303"/>
      <c r="F57" s="303"/>
      <c r="G57" s="303"/>
      <c r="H57" s="303"/>
      <c r="I57" s="303"/>
      <c r="J57" s="307">
        <f t="shared" si="13"/>
        <v>0</v>
      </c>
      <c r="K57" s="308" t="e">
        <f t="shared" si="14"/>
        <v>#DIV/0!</v>
      </c>
      <c r="L57" s="305">
        <f t="shared" si="15"/>
        <v>1</v>
      </c>
      <c r="M57" s="305">
        <f t="shared" si="16"/>
        <v>1</v>
      </c>
      <c r="N57" s="306" t="e">
        <f t="shared" si="17"/>
        <v>#DIV/0!</v>
      </c>
      <c r="O57" s="323"/>
      <c r="P57" s="326"/>
      <c r="Q57" s="326"/>
      <c r="R57" s="280"/>
      <c r="T57" s="267"/>
      <c r="U57" s="267"/>
      <c r="V57" s="267"/>
      <c r="W57" s="267"/>
      <c r="X57" s="267"/>
      <c r="Y57" s="267"/>
      <c r="Z57" s="267"/>
      <c r="AA57" s="267"/>
      <c r="AB57" s="267"/>
      <c r="AC57" s="267"/>
      <c r="AD57" s="267"/>
      <c r="AE57" s="267"/>
      <c r="AF57" s="268"/>
      <c r="AG57" s="325"/>
      <c r="AH57" s="325"/>
      <c r="AI57" s="325"/>
      <c r="AJ57" s="280"/>
      <c r="AK57" s="410">
        <v>10</v>
      </c>
      <c r="AL57" s="285"/>
      <c r="AM57" s="285"/>
      <c r="AN57" s="285"/>
      <c r="AO57" s="285"/>
      <c r="AP57" s="285"/>
      <c r="AQ57" s="285"/>
      <c r="AR57" s="285"/>
      <c r="AS57" s="285"/>
      <c r="AT57" s="285"/>
      <c r="AU57" s="285"/>
      <c r="AV57" s="285"/>
      <c r="AW57" s="285"/>
      <c r="AX57" s="285"/>
      <c r="AY57" s="285"/>
      <c r="AZ57" s="285"/>
      <c r="BA57" s="285"/>
      <c r="BB57" s="285"/>
      <c r="BC57" s="285"/>
      <c r="BD57" s="285"/>
      <c r="BE57" s="285"/>
      <c r="BF57" s="285"/>
      <c r="BG57" s="285"/>
      <c r="BH57" s="285"/>
      <c r="BI57" s="285"/>
      <c r="BJ57" s="285"/>
      <c r="BK57" s="285"/>
      <c r="BL57" s="285"/>
      <c r="BM57" s="285"/>
      <c r="BN57" s="285"/>
      <c r="BO57" s="375"/>
      <c r="BP57" s="375"/>
      <c r="BQ57" s="408" t="str">
        <f t="shared" si="18"/>
        <v/>
      </c>
      <c r="BR57" s="331"/>
      <c r="BS57" s="326"/>
      <c r="BT57" s="324"/>
    </row>
    <row r="58" spans="1:72" ht="13.5" customHeight="1" x14ac:dyDescent="0.5">
      <c r="A58" s="326"/>
      <c r="B58" s="322"/>
      <c r="C58" s="460">
        <f t="shared" si="19"/>
        <v>10</v>
      </c>
      <c r="D58" s="302"/>
      <c r="E58" s="303"/>
      <c r="F58" s="303"/>
      <c r="G58" s="303"/>
      <c r="H58" s="303"/>
      <c r="I58" s="303"/>
      <c r="J58" s="307">
        <f t="shared" si="13"/>
        <v>0</v>
      </c>
      <c r="K58" s="308" t="e">
        <f t="shared" si="14"/>
        <v>#DIV/0!</v>
      </c>
      <c r="L58" s="305">
        <f t="shared" si="15"/>
        <v>1</v>
      </c>
      <c r="M58" s="305">
        <f t="shared" si="16"/>
        <v>1</v>
      </c>
      <c r="N58" s="306" t="e">
        <f t="shared" si="17"/>
        <v>#DIV/0!</v>
      </c>
      <c r="O58" s="323"/>
      <c r="P58" s="326"/>
      <c r="Q58" s="326"/>
      <c r="R58" s="280"/>
      <c r="S58" s="310" t="s">
        <v>418</v>
      </c>
      <c r="T58" s="267"/>
      <c r="U58" s="267"/>
      <c r="V58" s="267"/>
      <c r="W58" s="267"/>
      <c r="X58" s="267"/>
      <c r="Y58" s="267"/>
      <c r="Z58" s="267"/>
      <c r="AA58" s="267"/>
      <c r="AB58" s="267"/>
      <c r="AC58" s="267"/>
      <c r="AD58" s="267"/>
      <c r="AE58" s="267"/>
      <c r="AF58" s="268"/>
      <c r="AG58" s="325"/>
      <c r="AH58" s="353"/>
      <c r="AI58" s="325"/>
      <c r="AJ58" s="280"/>
      <c r="AK58" s="410">
        <v>11</v>
      </c>
      <c r="AL58" s="285"/>
      <c r="AM58" s="285"/>
      <c r="AN58" s="285"/>
      <c r="AO58" s="285"/>
      <c r="AP58" s="285"/>
      <c r="AQ58" s="285"/>
      <c r="AR58" s="285"/>
      <c r="AS58" s="285"/>
      <c r="AT58" s="285"/>
      <c r="AU58" s="285"/>
      <c r="AV58" s="285"/>
      <c r="AW58" s="285"/>
      <c r="AX58" s="285"/>
      <c r="AY58" s="285"/>
      <c r="AZ58" s="285"/>
      <c r="BA58" s="285"/>
      <c r="BB58" s="285"/>
      <c r="BC58" s="285"/>
      <c r="BD58" s="285"/>
      <c r="BE58" s="285"/>
      <c r="BF58" s="285"/>
      <c r="BG58" s="285"/>
      <c r="BH58" s="285"/>
      <c r="BI58" s="285"/>
      <c r="BJ58" s="285"/>
      <c r="BK58" s="285"/>
      <c r="BL58" s="285"/>
      <c r="BM58" s="285"/>
      <c r="BN58" s="285"/>
      <c r="BO58" s="375"/>
      <c r="BP58" s="375"/>
      <c r="BQ58" s="408" t="str">
        <f t="shared" si="18"/>
        <v/>
      </c>
      <c r="BR58" s="331"/>
      <c r="BS58" s="326"/>
      <c r="BT58" s="324"/>
    </row>
    <row r="59" spans="1:72" ht="13.5" customHeight="1" x14ac:dyDescent="0.5">
      <c r="A59" s="326"/>
      <c r="B59" s="322"/>
      <c r="C59" s="460">
        <f t="shared" si="19"/>
        <v>11</v>
      </c>
      <c r="D59" s="302"/>
      <c r="E59" s="303"/>
      <c r="F59" s="303"/>
      <c r="G59" s="303"/>
      <c r="H59" s="303"/>
      <c r="I59" s="303"/>
      <c r="J59" s="307">
        <f t="shared" si="13"/>
        <v>0</v>
      </c>
      <c r="K59" s="308" t="e">
        <f t="shared" si="14"/>
        <v>#DIV/0!</v>
      </c>
      <c r="L59" s="305">
        <f t="shared" si="15"/>
        <v>1</v>
      </c>
      <c r="M59" s="305">
        <f t="shared" si="16"/>
        <v>1</v>
      </c>
      <c r="N59" s="306" t="e">
        <f t="shared" si="17"/>
        <v>#DIV/0!</v>
      </c>
      <c r="O59" s="323"/>
      <c r="P59" s="326"/>
      <c r="Q59" s="326"/>
      <c r="R59" s="280"/>
      <c r="S59" s="416" t="s">
        <v>297</v>
      </c>
      <c r="T59" s="400" t="s">
        <v>41</v>
      </c>
      <c r="U59" s="400" t="s">
        <v>43</v>
      </c>
      <c r="V59" s="400" t="s">
        <v>44</v>
      </c>
      <c r="W59" s="400" t="s">
        <v>45</v>
      </c>
      <c r="X59" s="400" t="s">
        <v>46</v>
      </c>
      <c r="Y59" s="400" t="s">
        <v>47</v>
      </c>
      <c r="Z59" s="400" t="s">
        <v>48</v>
      </c>
      <c r="AA59" s="400" t="s">
        <v>49</v>
      </c>
      <c r="AB59" s="400" t="s">
        <v>50</v>
      </c>
      <c r="AC59" s="400" t="s">
        <v>51</v>
      </c>
      <c r="AD59" s="400" t="s">
        <v>52</v>
      </c>
      <c r="AE59" s="400" t="s">
        <v>53</v>
      </c>
      <c r="AF59" s="268"/>
      <c r="AG59" s="325"/>
      <c r="AH59" s="325"/>
      <c r="AI59" s="325"/>
      <c r="AJ59" s="280"/>
      <c r="AK59" s="410">
        <v>12</v>
      </c>
      <c r="AL59" s="285"/>
      <c r="AM59" s="285"/>
      <c r="AN59" s="285"/>
      <c r="AO59" s="285"/>
      <c r="AP59" s="285"/>
      <c r="AQ59" s="285"/>
      <c r="AR59" s="285"/>
      <c r="AS59" s="285"/>
      <c r="AT59" s="285"/>
      <c r="AU59" s="285"/>
      <c r="AV59" s="285"/>
      <c r="AW59" s="285"/>
      <c r="AX59" s="285"/>
      <c r="AY59" s="285"/>
      <c r="AZ59" s="285"/>
      <c r="BA59" s="285"/>
      <c r="BB59" s="285"/>
      <c r="BC59" s="285"/>
      <c r="BD59" s="285"/>
      <c r="BE59" s="285"/>
      <c r="BF59" s="285"/>
      <c r="BG59" s="285"/>
      <c r="BH59" s="285"/>
      <c r="BI59" s="285"/>
      <c r="BJ59" s="285"/>
      <c r="BK59" s="285"/>
      <c r="BL59" s="285"/>
      <c r="BM59" s="285"/>
      <c r="BN59" s="285"/>
      <c r="BO59" s="375"/>
      <c r="BP59" s="375"/>
      <c r="BQ59" s="408" t="str">
        <f t="shared" si="18"/>
        <v/>
      </c>
      <c r="BR59" s="331"/>
      <c r="BS59" s="326"/>
      <c r="BT59" s="324"/>
    </row>
    <row r="60" spans="1:72" ht="13.5" customHeight="1" x14ac:dyDescent="0.5">
      <c r="A60" s="326"/>
      <c r="B60" s="322"/>
      <c r="C60" s="460">
        <f t="shared" si="19"/>
        <v>12</v>
      </c>
      <c r="D60" s="302"/>
      <c r="E60" s="303"/>
      <c r="F60" s="303"/>
      <c r="G60" s="303"/>
      <c r="H60" s="303"/>
      <c r="I60" s="303"/>
      <c r="J60" s="307">
        <f t="shared" si="13"/>
        <v>0</v>
      </c>
      <c r="K60" s="308" t="e">
        <f t="shared" si="14"/>
        <v>#DIV/0!</v>
      </c>
      <c r="L60" s="305">
        <f t="shared" si="15"/>
        <v>1</v>
      </c>
      <c r="M60" s="305">
        <f t="shared" si="16"/>
        <v>1</v>
      </c>
      <c r="N60" s="306" t="e">
        <f t="shared" si="17"/>
        <v>#DIV/0!</v>
      </c>
      <c r="O60" s="323"/>
      <c r="P60" s="326"/>
      <c r="Q60" s="326"/>
      <c r="R60" s="280"/>
      <c r="S60" s="417">
        <v>1</v>
      </c>
      <c r="T60" s="311"/>
      <c r="U60" s="311"/>
      <c r="V60" s="311"/>
      <c r="W60" s="311"/>
      <c r="X60" s="311"/>
      <c r="Y60" s="311"/>
      <c r="Z60" s="311"/>
      <c r="AA60" s="311"/>
      <c r="AB60" s="311"/>
      <c r="AC60" s="311"/>
      <c r="AD60" s="311"/>
      <c r="AE60" s="311"/>
      <c r="AF60" s="268"/>
      <c r="AG60" s="325"/>
      <c r="AH60" s="325"/>
      <c r="AI60" s="325"/>
      <c r="AJ60" s="280"/>
      <c r="AK60" s="410">
        <v>13</v>
      </c>
      <c r="AL60" s="285"/>
      <c r="AM60" s="285"/>
      <c r="AN60" s="285"/>
      <c r="AO60" s="285"/>
      <c r="AP60" s="285"/>
      <c r="AQ60" s="285"/>
      <c r="AR60" s="285"/>
      <c r="AS60" s="285"/>
      <c r="AT60" s="285"/>
      <c r="AU60" s="285"/>
      <c r="AV60" s="285"/>
      <c r="AW60" s="285"/>
      <c r="AX60" s="285"/>
      <c r="AY60" s="285"/>
      <c r="AZ60" s="285"/>
      <c r="BA60" s="285"/>
      <c r="BB60" s="285"/>
      <c r="BC60" s="285"/>
      <c r="BD60" s="285"/>
      <c r="BE60" s="285"/>
      <c r="BF60" s="285"/>
      <c r="BG60" s="285"/>
      <c r="BH60" s="285"/>
      <c r="BI60" s="285"/>
      <c r="BJ60" s="285"/>
      <c r="BK60" s="285"/>
      <c r="BL60" s="285"/>
      <c r="BM60" s="285"/>
      <c r="BN60" s="285"/>
      <c r="BO60" s="375"/>
      <c r="BP60" s="375"/>
      <c r="BQ60" s="408" t="str">
        <f t="shared" si="18"/>
        <v/>
      </c>
      <c r="BR60" s="331"/>
      <c r="BS60" s="324"/>
      <c r="BT60" s="324"/>
    </row>
    <row r="61" spans="1:72" ht="13.5" customHeight="1" x14ac:dyDescent="0.5">
      <c r="A61" s="326"/>
      <c r="B61" s="322"/>
      <c r="C61" s="460">
        <f t="shared" si="19"/>
        <v>13</v>
      </c>
      <c r="D61" s="302"/>
      <c r="E61" s="303"/>
      <c r="F61" s="303"/>
      <c r="G61" s="303"/>
      <c r="H61" s="303"/>
      <c r="I61" s="303"/>
      <c r="J61" s="307">
        <f t="shared" si="13"/>
        <v>0</v>
      </c>
      <c r="K61" s="308" t="e">
        <f t="shared" si="14"/>
        <v>#DIV/0!</v>
      </c>
      <c r="L61" s="305">
        <f t="shared" si="15"/>
        <v>1</v>
      </c>
      <c r="M61" s="305">
        <f t="shared" si="16"/>
        <v>1</v>
      </c>
      <c r="N61" s="306" t="e">
        <f t="shared" si="17"/>
        <v>#DIV/0!</v>
      </c>
      <c r="O61" s="323"/>
      <c r="P61" s="326"/>
      <c r="Q61" s="326"/>
      <c r="R61" s="280"/>
      <c r="S61" s="418">
        <f t="shared" ref="S61:S89" si="20">S60+1</f>
        <v>2</v>
      </c>
      <c r="T61" s="311"/>
      <c r="U61" s="311"/>
      <c r="V61" s="311"/>
      <c r="W61" s="311"/>
      <c r="X61" s="311"/>
      <c r="Y61" s="311"/>
      <c r="Z61" s="311"/>
      <c r="AA61" s="311"/>
      <c r="AB61" s="311"/>
      <c r="AC61" s="311"/>
      <c r="AD61" s="311"/>
      <c r="AE61" s="311"/>
      <c r="AF61" s="268"/>
      <c r="AG61" s="325"/>
      <c r="AH61" s="325"/>
      <c r="AI61" s="325"/>
      <c r="AJ61" s="280"/>
      <c r="AK61" s="410">
        <v>14</v>
      </c>
      <c r="AL61" s="285"/>
      <c r="AM61" s="285"/>
      <c r="AN61" s="285"/>
      <c r="AO61" s="285"/>
      <c r="AP61" s="285"/>
      <c r="AQ61" s="285"/>
      <c r="AR61" s="285"/>
      <c r="AS61" s="285"/>
      <c r="AT61" s="285"/>
      <c r="AU61" s="285"/>
      <c r="AV61" s="285"/>
      <c r="AW61" s="285"/>
      <c r="AX61" s="285"/>
      <c r="AY61" s="285"/>
      <c r="AZ61" s="285"/>
      <c r="BA61" s="285"/>
      <c r="BB61" s="285"/>
      <c r="BC61" s="285"/>
      <c r="BD61" s="285"/>
      <c r="BE61" s="285"/>
      <c r="BF61" s="285"/>
      <c r="BG61" s="285"/>
      <c r="BH61" s="285"/>
      <c r="BI61" s="285"/>
      <c r="BJ61" s="285"/>
      <c r="BK61" s="285"/>
      <c r="BL61" s="285"/>
      <c r="BM61" s="285"/>
      <c r="BN61" s="285"/>
      <c r="BO61" s="375"/>
      <c r="BP61" s="375"/>
      <c r="BQ61" s="408" t="str">
        <f t="shared" si="18"/>
        <v/>
      </c>
      <c r="BR61" s="331"/>
      <c r="BS61" s="324"/>
      <c r="BT61" s="324"/>
    </row>
    <row r="62" spans="1:72" ht="13.5" customHeight="1" x14ac:dyDescent="0.5">
      <c r="A62" s="326"/>
      <c r="B62" s="322"/>
      <c r="C62" s="460">
        <f t="shared" si="19"/>
        <v>14</v>
      </c>
      <c r="D62" s="302"/>
      <c r="E62" s="303"/>
      <c r="F62" s="303"/>
      <c r="G62" s="303"/>
      <c r="H62" s="303"/>
      <c r="I62" s="303"/>
      <c r="J62" s="307">
        <f t="shared" si="13"/>
        <v>0</v>
      </c>
      <c r="K62" s="308" t="e">
        <f t="shared" si="14"/>
        <v>#DIV/0!</v>
      </c>
      <c r="L62" s="305">
        <f t="shared" si="15"/>
        <v>1</v>
      </c>
      <c r="M62" s="305">
        <f t="shared" si="16"/>
        <v>1</v>
      </c>
      <c r="N62" s="306" t="e">
        <f t="shared" si="17"/>
        <v>#DIV/0!</v>
      </c>
      <c r="O62" s="323"/>
      <c r="P62" s="326"/>
      <c r="Q62" s="326"/>
      <c r="R62" s="280"/>
      <c r="S62" s="418">
        <f t="shared" si="20"/>
        <v>3</v>
      </c>
      <c r="T62" s="311"/>
      <c r="U62" s="311"/>
      <c r="V62" s="311"/>
      <c r="W62" s="311"/>
      <c r="X62" s="311"/>
      <c r="Y62" s="311"/>
      <c r="Z62" s="311"/>
      <c r="AA62" s="311"/>
      <c r="AB62" s="311"/>
      <c r="AC62" s="311"/>
      <c r="AD62" s="311"/>
      <c r="AE62" s="311"/>
      <c r="AF62" s="268"/>
      <c r="AG62" s="325"/>
      <c r="AH62" s="325"/>
      <c r="AI62" s="325"/>
      <c r="AJ62" s="280"/>
      <c r="AK62" s="410">
        <v>15</v>
      </c>
      <c r="AL62" s="285"/>
      <c r="AM62" s="285"/>
      <c r="AN62" s="285"/>
      <c r="AO62" s="285"/>
      <c r="AP62" s="285"/>
      <c r="AQ62" s="285"/>
      <c r="AR62" s="285"/>
      <c r="AS62" s="285"/>
      <c r="AT62" s="285"/>
      <c r="AU62" s="285"/>
      <c r="AV62" s="285"/>
      <c r="AW62" s="285"/>
      <c r="AX62" s="285"/>
      <c r="AY62" s="285"/>
      <c r="AZ62" s="285"/>
      <c r="BA62" s="285"/>
      <c r="BB62" s="285"/>
      <c r="BC62" s="285"/>
      <c r="BD62" s="285"/>
      <c r="BE62" s="285"/>
      <c r="BF62" s="285"/>
      <c r="BG62" s="285"/>
      <c r="BH62" s="285"/>
      <c r="BI62" s="285"/>
      <c r="BJ62" s="285"/>
      <c r="BK62" s="285"/>
      <c r="BL62" s="285"/>
      <c r="BM62" s="285"/>
      <c r="BN62" s="285"/>
      <c r="BO62" s="375"/>
      <c r="BP62" s="375"/>
      <c r="BQ62" s="408" t="str">
        <f t="shared" si="18"/>
        <v/>
      </c>
      <c r="BR62" s="331"/>
      <c r="BS62" s="324"/>
      <c r="BT62" s="324"/>
    </row>
    <row r="63" spans="1:72" ht="13.5" customHeight="1" x14ac:dyDescent="0.5">
      <c r="A63" s="326"/>
      <c r="B63" s="322"/>
      <c r="C63" s="460">
        <f t="shared" si="19"/>
        <v>15</v>
      </c>
      <c r="D63" s="302"/>
      <c r="E63" s="303"/>
      <c r="F63" s="303"/>
      <c r="G63" s="303"/>
      <c r="H63" s="303"/>
      <c r="I63" s="303"/>
      <c r="J63" s="307">
        <f t="shared" si="13"/>
        <v>0</v>
      </c>
      <c r="K63" s="308" t="e">
        <f t="shared" si="14"/>
        <v>#DIV/0!</v>
      </c>
      <c r="L63" s="305">
        <f t="shared" si="15"/>
        <v>1</v>
      </c>
      <c r="M63" s="305">
        <f t="shared" si="16"/>
        <v>1</v>
      </c>
      <c r="N63" s="306" t="e">
        <f t="shared" si="17"/>
        <v>#DIV/0!</v>
      </c>
      <c r="O63" s="323"/>
      <c r="P63" s="326"/>
      <c r="Q63" s="326"/>
      <c r="R63" s="280"/>
      <c r="S63" s="418">
        <f t="shared" si="20"/>
        <v>4</v>
      </c>
      <c r="T63" s="311"/>
      <c r="U63" s="311"/>
      <c r="V63" s="311"/>
      <c r="W63" s="311"/>
      <c r="X63" s="311"/>
      <c r="Y63" s="311"/>
      <c r="Z63" s="311"/>
      <c r="AA63" s="311"/>
      <c r="AB63" s="311"/>
      <c r="AC63" s="311"/>
      <c r="AD63" s="311"/>
      <c r="AE63" s="311"/>
      <c r="AF63" s="268"/>
      <c r="AG63" s="326"/>
      <c r="AH63" s="325"/>
      <c r="AI63" s="325"/>
      <c r="AJ63" s="280"/>
      <c r="AK63" s="410">
        <v>16</v>
      </c>
      <c r="AL63" s="285"/>
      <c r="AM63" s="285"/>
      <c r="AN63" s="285"/>
      <c r="AO63" s="285"/>
      <c r="AP63" s="285"/>
      <c r="AQ63" s="285"/>
      <c r="AR63" s="285"/>
      <c r="AS63" s="285"/>
      <c r="AT63" s="285"/>
      <c r="AU63" s="285"/>
      <c r="AV63" s="285"/>
      <c r="AW63" s="285"/>
      <c r="AX63" s="285"/>
      <c r="AY63" s="285"/>
      <c r="AZ63" s="285"/>
      <c r="BA63" s="285"/>
      <c r="BB63" s="285"/>
      <c r="BC63" s="285"/>
      <c r="BD63" s="285"/>
      <c r="BE63" s="285"/>
      <c r="BF63" s="285"/>
      <c r="BG63" s="285"/>
      <c r="BH63" s="285"/>
      <c r="BI63" s="285"/>
      <c r="BJ63" s="285"/>
      <c r="BK63" s="285"/>
      <c r="BL63" s="285"/>
      <c r="BM63" s="285"/>
      <c r="BN63" s="285"/>
      <c r="BO63" s="375"/>
      <c r="BP63" s="375"/>
      <c r="BQ63" s="408" t="str">
        <f t="shared" si="18"/>
        <v/>
      </c>
      <c r="BR63" s="331"/>
      <c r="BS63" s="324"/>
      <c r="BT63" s="324"/>
    </row>
    <row r="64" spans="1:72" ht="13.5" customHeight="1" x14ac:dyDescent="0.5">
      <c r="A64" s="326"/>
      <c r="B64" s="322"/>
      <c r="C64" s="460">
        <f t="shared" si="19"/>
        <v>16</v>
      </c>
      <c r="D64" s="302"/>
      <c r="E64" s="303"/>
      <c r="F64" s="303"/>
      <c r="G64" s="303"/>
      <c r="H64" s="303"/>
      <c r="I64" s="303"/>
      <c r="J64" s="307">
        <f t="shared" si="13"/>
        <v>0</v>
      </c>
      <c r="K64" s="308" t="e">
        <f t="shared" si="14"/>
        <v>#DIV/0!</v>
      </c>
      <c r="L64" s="305">
        <f t="shared" si="15"/>
        <v>1</v>
      </c>
      <c r="M64" s="305">
        <f t="shared" si="16"/>
        <v>1</v>
      </c>
      <c r="N64" s="306" t="e">
        <f t="shared" si="17"/>
        <v>#DIV/0!</v>
      </c>
      <c r="O64" s="323"/>
      <c r="P64" s="326"/>
      <c r="Q64" s="326"/>
      <c r="R64" s="280"/>
      <c r="S64" s="418">
        <f t="shared" si="20"/>
        <v>5</v>
      </c>
      <c r="T64" s="311"/>
      <c r="U64" s="311"/>
      <c r="V64" s="311"/>
      <c r="W64" s="311"/>
      <c r="X64" s="311"/>
      <c r="Y64" s="311"/>
      <c r="Z64" s="311"/>
      <c r="AA64" s="311"/>
      <c r="AB64" s="311"/>
      <c r="AC64" s="311"/>
      <c r="AD64" s="311"/>
      <c r="AE64" s="311"/>
      <c r="AF64" s="268"/>
      <c r="AG64" s="326"/>
      <c r="AH64" s="325"/>
      <c r="AI64" s="325"/>
      <c r="AJ64" s="280"/>
      <c r="AK64" s="410">
        <v>17</v>
      </c>
      <c r="AL64" s="285"/>
      <c r="AM64" s="285"/>
      <c r="AN64" s="285"/>
      <c r="AO64" s="285"/>
      <c r="AP64" s="285"/>
      <c r="AQ64" s="285"/>
      <c r="AR64" s="285"/>
      <c r="AS64" s="285"/>
      <c r="AT64" s="285"/>
      <c r="AU64" s="285"/>
      <c r="AV64" s="285"/>
      <c r="AW64" s="285"/>
      <c r="AX64" s="285"/>
      <c r="AY64" s="285"/>
      <c r="AZ64" s="285"/>
      <c r="BA64" s="285"/>
      <c r="BB64" s="285"/>
      <c r="BC64" s="285"/>
      <c r="BD64" s="285"/>
      <c r="BE64" s="285"/>
      <c r="BF64" s="285"/>
      <c r="BG64" s="285"/>
      <c r="BH64" s="285"/>
      <c r="BI64" s="285"/>
      <c r="BJ64" s="285"/>
      <c r="BK64" s="285"/>
      <c r="BL64" s="285"/>
      <c r="BM64" s="285"/>
      <c r="BN64" s="285"/>
      <c r="BO64" s="375"/>
      <c r="BP64" s="375"/>
      <c r="BQ64" s="408" t="str">
        <f t="shared" si="18"/>
        <v/>
      </c>
      <c r="BR64" s="331"/>
      <c r="BS64" s="324"/>
      <c r="BT64" s="324"/>
    </row>
    <row r="65" spans="1:72" ht="13.5" customHeight="1" x14ac:dyDescent="0.5">
      <c r="A65" s="326"/>
      <c r="B65" s="322"/>
      <c r="C65" s="460">
        <f t="shared" si="19"/>
        <v>17</v>
      </c>
      <c r="D65" s="302"/>
      <c r="E65" s="303"/>
      <c r="F65" s="303"/>
      <c r="G65" s="303"/>
      <c r="H65" s="303"/>
      <c r="I65" s="303"/>
      <c r="J65" s="307">
        <f t="shared" si="13"/>
        <v>0</v>
      </c>
      <c r="K65" s="308" t="e">
        <f t="shared" si="14"/>
        <v>#DIV/0!</v>
      </c>
      <c r="L65" s="305">
        <f t="shared" si="15"/>
        <v>1</v>
      </c>
      <c r="M65" s="305">
        <f t="shared" si="16"/>
        <v>1</v>
      </c>
      <c r="N65" s="306" t="e">
        <f t="shared" si="17"/>
        <v>#DIV/0!</v>
      </c>
      <c r="O65" s="323"/>
      <c r="P65" s="326"/>
      <c r="Q65" s="326"/>
      <c r="R65" s="280"/>
      <c r="S65" s="418">
        <f t="shared" si="20"/>
        <v>6</v>
      </c>
      <c r="T65" s="311"/>
      <c r="U65" s="311"/>
      <c r="V65" s="311"/>
      <c r="W65" s="311"/>
      <c r="X65" s="311"/>
      <c r="Y65" s="311"/>
      <c r="Z65" s="311"/>
      <c r="AA65" s="311"/>
      <c r="AB65" s="311"/>
      <c r="AC65" s="311"/>
      <c r="AD65" s="311"/>
      <c r="AE65" s="311"/>
      <c r="AF65" s="268"/>
      <c r="AG65" s="326"/>
      <c r="AH65" s="325"/>
      <c r="AI65" s="325"/>
      <c r="AJ65" s="280"/>
      <c r="AK65" s="410">
        <v>18</v>
      </c>
      <c r="AL65" s="285"/>
      <c r="AM65" s="285"/>
      <c r="AN65" s="285"/>
      <c r="AO65" s="285"/>
      <c r="AP65" s="285"/>
      <c r="AQ65" s="285"/>
      <c r="AR65" s="285"/>
      <c r="AS65" s="285"/>
      <c r="AT65" s="285"/>
      <c r="AU65" s="285"/>
      <c r="AV65" s="285"/>
      <c r="AW65" s="285"/>
      <c r="AX65" s="285"/>
      <c r="AY65" s="285"/>
      <c r="AZ65" s="285"/>
      <c r="BA65" s="285"/>
      <c r="BB65" s="285"/>
      <c r="BC65" s="285"/>
      <c r="BD65" s="285"/>
      <c r="BE65" s="285"/>
      <c r="BF65" s="285"/>
      <c r="BG65" s="285"/>
      <c r="BH65" s="285"/>
      <c r="BI65" s="285"/>
      <c r="BJ65" s="285"/>
      <c r="BK65" s="285"/>
      <c r="BL65" s="285"/>
      <c r="BM65" s="285"/>
      <c r="BN65" s="285"/>
      <c r="BO65" s="375"/>
      <c r="BP65" s="375"/>
      <c r="BQ65" s="408" t="str">
        <f t="shared" si="18"/>
        <v/>
      </c>
      <c r="BR65" s="331"/>
      <c r="BS65" s="324"/>
      <c r="BT65" s="324"/>
    </row>
    <row r="66" spans="1:72" ht="13.5" customHeight="1" x14ac:dyDescent="0.5">
      <c r="A66" s="326"/>
      <c r="B66" s="322"/>
      <c r="C66" s="460">
        <f t="shared" si="19"/>
        <v>18</v>
      </c>
      <c r="D66" s="302"/>
      <c r="E66" s="303"/>
      <c r="F66" s="303"/>
      <c r="G66" s="303"/>
      <c r="H66" s="303"/>
      <c r="I66" s="303"/>
      <c r="J66" s="307">
        <f t="shared" si="13"/>
        <v>0</v>
      </c>
      <c r="K66" s="308" t="e">
        <f t="shared" si="14"/>
        <v>#DIV/0!</v>
      </c>
      <c r="L66" s="305">
        <f t="shared" si="15"/>
        <v>1</v>
      </c>
      <c r="M66" s="305">
        <f t="shared" si="16"/>
        <v>1</v>
      </c>
      <c r="N66" s="306" t="e">
        <f t="shared" si="17"/>
        <v>#DIV/0!</v>
      </c>
      <c r="O66" s="323"/>
      <c r="P66" s="326"/>
      <c r="Q66" s="326"/>
      <c r="R66" s="280"/>
      <c r="S66" s="418">
        <f t="shared" si="20"/>
        <v>7</v>
      </c>
      <c r="T66" s="311"/>
      <c r="U66" s="311"/>
      <c r="V66" s="311"/>
      <c r="W66" s="311"/>
      <c r="X66" s="311"/>
      <c r="Y66" s="311"/>
      <c r="Z66" s="311"/>
      <c r="AA66" s="311"/>
      <c r="AB66" s="311"/>
      <c r="AC66" s="311"/>
      <c r="AD66" s="311"/>
      <c r="AE66" s="311"/>
      <c r="AF66" s="268"/>
      <c r="AG66" s="326"/>
      <c r="AH66" s="325"/>
      <c r="AI66" s="325"/>
      <c r="AJ66" s="280"/>
      <c r="AK66" s="410">
        <v>19</v>
      </c>
      <c r="AL66" s="285"/>
      <c r="AM66" s="285"/>
      <c r="AN66" s="285"/>
      <c r="AO66" s="285"/>
      <c r="AP66" s="285"/>
      <c r="AQ66" s="285"/>
      <c r="AR66" s="285"/>
      <c r="AS66" s="285"/>
      <c r="AT66" s="285"/>
      <c r="AU66" s="285"/>
      <c r="AV66" s="285"/>
      <c r="AW66" s="285"/>
      <c r="AX66" s="285"/>
      <c r="AY66" s="285"/>
      <c r="AZ66" s="285"/>
      <c r="BA66" s="285"/>
      <c r="BB66" s="285"/>
      <c r="BC66" s="285"/>
      <c r="BD66" s="285"/>
      <c r="BE66" s="285"/>
      <c r="BF66" s="285"/>
      <c r="BG66" s="285"/>
      <c r="BH66" s="285"/>
      <c r="BI66" s="285"/>
      <c r="BJ66" s="285"/>
      <c r="BK66" s="285"/>
      <c r="BL66" s="285"/>
      <c r="BM66" s="285"/>
      <c r="BN66" s="285"/>
      <c r="BO66" s="375"/>
      <c r="BP66" s="375"/>
      <c r="BQ66" s="408" t="str">
        <f t="shared" si="18"/>
        <v/>
      </c>
      <c r="BR66" s="331"/>
      <c r="BS66" s="324"/>
      <c r="BT66" s="324"/>
    </row>
    <row r="67" spans="1:72" ht="13.5" customHeight="1" x14ac:dyDescent="0.5">
      <c r="A67" s="326"/>
      <c r="B67" s="322"/>
      <c r="C67" s="460">
        <f t="shared" si="19"/>
        <v>19</v>
      </c>
      <c r="D67" s="302"/>
      <c r="E67" s="303"/>
      <c r="F67" s="303"/>
      <c r="G67" s="303"/>
      <c r="H67" s="303"/>
      <c r="I67" s="303"/>
      <c r="J67" s="307">
        <f t="shared" si="13"/>
        <v>0</v>
      </c>
      <c r="K67" s="308" t="e">
        <f t="shared" si="14"/>
        <v>#DIV/0!</v>
      </c>
      <c r="L67" s="305">
        <f t="shared" si="15"/>
        <v>1</v>
      </c>
      <c r="M67" s="305">
        <f t="shared" si="16"/>
        <v>1</v>
      </c>
      <c r="N67" s="306" t="e">
        <f t="shared" si="17"/>
        <v>#DIV/0!</v>
      </c>
      <c r="O67" s="323"/>
      <c r="P67" s="326"/>
      <c r="Q67" s="326"/>
      <c r="R67" s="280"/>
      <c r="S67" s="418">
        <f t="shared" si="20"/>
        <v>8</v>
      </c>
      <c r="T67" s="311"/>
      <c r="U67" s="311"/>
      <c r="V67" s="311"/>
      <c r="W67" s="311"/>
      <c r="X67" s="311"/>
      <c r="Y67" s="311"/>
      <c r="Z67" s="311"/>
      <c r="AA67" s="311"/>
      <c r="AB67" s="311"/>
      <c r="AC67" s="311"/>
      <c r="AD67" s="311"/>
      <c r="AE67" s="311"/>
      <c r="AF67" s="268"/>
      <c r="AG67" s="326"/>
      <c r="AH67" s="325"/>
      <c r="AI67" s="325"/>
      <c r="AJ67" s="280"/>
      <c r="AK67" s="410">
        <v>20</v>
      </c>
      <c r="AL67" s="285"/>
      <c r="AM67" s="285"/>
      <c r="AN67" s="285"/>
      <c r="AO67" s="285"/>
      <c r="AP67" s="285"/>
      <c r="AQ67" s="285"/>
      <c r="AR67" s="285"/>
      <c r="AS67" s="285"/>
      <c r="AT67" s="285"/>
      <c r="AU67" s="285"/>
      <c r="AV67" s="285"/>
      <c r="AW67" s="285"/>
      <c r="AX67" s="285"/>
      <c r="AY67" s="285"/>
      <c r="AZ67" s="285"/>
      <c r="BA67" s="285"/>
      <c r="BB67" s="285"/>
      <c r="BC67" s="285"/>
      <c r="BD67" s="285"/>
      <c r="BE67" s="285"/>
      <c r="BF67" s="285"/>
      <c r="BG67" s="285"/>
      <c r="BH67" s="285"/>
      <c r="BI67" s="285"/>
      <c r="BJ67" s="285"/>
      <c r="BK67" s="285"/>
      <c r="BL67" s="285"/>
      <c r="BM67" s="285"/>
      <c r="BN67" s="285"/>
      <c r="BO67" s="375"/>
      <c r="BP67" s="375"/>
      <c r="BQ67" s="408" t="str">
        <f t="shared" si="18"/>
        <v/>
      </c>
      <c r="BR67" s="331"/>
      <c r="BS67" s="324"/>
      <c r="BT67" s="324"/>
    </row>
    <row r="68" spans="1:72" ht="13.5" customHeight="1" x14ac:dyDescent="0.5">
      <c r="A68" s="326"/>
      <c r="B68" s="322"/>
      <c r="C68" s="460">
        <f t="shared" si="19"/>
        <v>20</v>
      </c>
      <c r="D68" s="302"/>
      <c r="E68" s="303"/>
      <c r="F68" s="303"/>
      <c r="G68" s="303"/>
      <c r="H68" s="303"/>
      <c r="I68" s="303"/>
      <c r="J68" s="307">
        <f t="shared" si="13"/>
        <v>0</v>
      </c>
      <c r="K68" s="308" t="e">
        <f t="shared" si="14"/>
        <v>#DIV/0!</v>
      </c>
      <c r="L68" s="305">
        <f t="shared" si="15"/>
        <v>1</v>
      </c>
      <c r="M68" s="305">
        <f t="shared" si="16"/>
        <v>1</v>
      </c>
      <c r="N68" s="306" t="e">
        <f t="shared" si="17"/>
        <v>#DIV/0!</v>
      </c>
      <c r="O68" s="323"/>
      <c r="P68" s="326"/>
      <c r="Q68" s="326"/>
      <c r="R68" s="280"/>
      <c r="S68" s="418">
        <f t="shared" si="20"/>
        <v>9</v>
      </c>
      <c r="T68" s="311"/>
      <c r="U68" s="311"/>
      <c r="V68" s="311"/>
      <c r="W68" s="311"/>
      <c r="X68" s="311"/>
      <c r="Y68" s="311"/>
      <c r="Z68" s="311"/>
      <c r="AA68" s="311"/>
      <c r="AB68" s="311"/>
      <c r="AC68" s="311"/>
      <c r="AD68" s="311"/>
      <c r="AE68" s="311"/>
      <c r="AF68" s="268"/>
      <c r="AG68" s="326"/>
      <c r="AH68" s="325"/>
      <c r="AI68" s="325"/>
      <c r="AJ68" s="280"/>
      <c r="AK68" s="410">
        <v>21</v>
      </c>
      <c r="AL68" s="285"/>
      <c r="AM68" s="285"/>
      <c r="AN68" s="285"/>
      <c r="AO68" s="285"/>
      <c r="AP68" s="285"/>
      <c r="AQ68" s="285"/>
      <c r="AR68" s="285"/>
      <c r="AS68" s="285"/>
      <c r="AT68" s="285"/>
      <c r="AU68" s="285"/>
      <c r="AV68" s="285"/>
      <c r="AW68" s="285"/>
      <c r="AX68" s="285"/>
      <c r="AY68" s="285"/>
      <c r="AZ68" s="285"/>
      <c r="BA68" s="285"/>
      <c r="BB68" s="285"/>
      <c r="BC68" s="285"/>
      <c r="BD68" s="285"/>
      <c r="BE68" s="285"/>
      <c r="BF68" s="285"/>
      <c r="BG68" s="285"/>
      <c r="BH68" s="285"/>
      <c r="BI68" s="285"/>
      <c r="BJ68" s="285"/>
      <c r="BK68" s="285"/>
      <c r="BL68" s="285"/>
      <c r="BM68" s="285"/>
      <c r="BN68" s="285"/>
      <c r="BO68" s="375"/>
      <c r="BP68" s="375"/>
      <c r="BQ68" s="408" t="str">
        <f t="shared" si="18"/>
        <v/>
      </c>
      <c r="BR68" s="331"/>
      <c r="BS68" s="324"/>
      <c r="BT68" s="324"/>
    </row>
    <row r="69" spans="1:72" ht="13.5" customHeight="1" x14ac:dyDescent="0.5">
      <c r="A69" s="326"/>
      <c r="B69" s="322"/>
      <c r="C69" s="460">
        <f t="shared" si="19"/>
        <v>21</v>
      </c>
      <c r="D69" s="302"/>
      <c r="E69" s="303"/>
      <c r="F69" s="303"/>
      <c r="G69" s="303"/>
      <c r="H69" s="303"/>
      <c r="I69" s="303"/>
      <c r="J69" s="307">
        <f t="shared" si="13"/>
        <v>0</v>
      </c>
      <c r="K69" s="308" t="e">
        <f t="shared" si="14"/>
        <v>#DIV/0!</v>
      </c>
      <c r="L69" s="305">
        <f t="shared" si="15"/>
        <v>1</v>
      </c>
      <c r="M69" s="305">
        <f t="shared" si="16"/>
        <v>1</v>
      </c>
      <c r="N69" s="306" t="e">
        <f t="shared" si="17"/>
        <v>#DIV/0!</v>
      </c>
      <c r="O69" s="323"/>
      <c r="P69" s="326"/>
      <c r="Q69" s="326"/>
      <c r="R69" s="280"/>
      <c r="S69" s="418">
        <f t="shared" si="20"/>
        <v>10</v>
      </c>
      <c r="T69" s="311"/>
      <c r="U69" s="311"/>
      <c r="V69" s="311"/>
      <c r="W69" s="311"/>
      <c r="X69" s="311"/>
      <c r="Y69" s="311"/>
      <c r="Z69" s="311"/>
      <c r="AA69" s="311"/>
      <c r="AB69" s="311"/>
      <c r="AC69" s="311"/>
      <c r="AD69" s="311"/>
      <c r="AE69" s="311"/>
      <c r="AF69" s="268"/>
      <c r="AG69" s="326"/>
      <c r="AH69" s="325"/>
      <c r="AI69" s="325"/>
      <c r="AJ69" s="280"/>
      <c r="AK69" s="410">
        <v>22</v>
      </c>
      <c r="AL69" s="285"/>
      <c r="AM69" s="285"/>
      <c r="AN69" s="285"/>
      <c r="AO69" s="285"/>
      <c r="AP69" s="285"/>
      <c r="AQ69" s="285"/>
      <c r="AR69" s="285"/>
      <c r="AS69" s="285"/>
      <c r="AT69" s="285"/>
      <c r="AU69" s="285"/>
      <c r="AV69" s="285"/>
      <c r="AW69" s="285"/>
      <c r="AX69" s="285"/>
      <c r="AY69" s="285"/>
      <c r="AZ69" s="285"/>
      <c r="BA69" s="285"/>
      <c r="BB69" s="285"/>
      <c r="BC69" s="285"/>
      <c r="BD69" s="285"/>
      <c r="BE69" s="285"/>
      <c r="BF69" s="285"/>
      <c r="BG69" s="285"/>
      <c r="BH69" s="285"/>
      <c r="BI69" s="285"/>
      <c r="BJ69" s="285"/>
      <c r="BK69" s="285"/>
      <c r="BL69" s="285"/>
      <c r="BM69" s="285"/>
      <c r="BN69" s="285"/>
      <c r="BO69" s="375"/>
      <c r="BP69" s="375"/>
      <c r="BQ69" s="408" t="str">
        <f t="shared" si="18"/>
        <v/>
      </c>
      <c r="BR69" s="331"/>
      <c r="BS69" s="324"/>
      <c r="BT69" s="324"/>
    </row>
    <row r="70" spans="1:72" ht="13.5" customHeight="1" x14ac:dyDescent="0.5">
      <c r="A70" s="326"/>
      <c r="B70" s="322"/>
      <c r="C70" s="460">
        <f t="shared" si="19"/>
        <v>22</v>
      </c>
      <c r="D70" s="302"/>
      <c r="E70" s="303"/>
      <c r="F70" s="303"/>
      <c r="G70" s="303"/>
      <c r="H70" s="303"/>
      <c r="I70" s="303"/>
      <c r="J70" s="307">
        <f t="shared" si="13"/>
        <v>0</v>
      </c>
      <c r="K70" s="308" t="e">
        <f t="shared" si="14"/>
        <v>#DIV/0!</v>
      </c>
      <c r="L70" s="305">
        <f t="shared" si="15"/>
        <v>1</v>
      </c>
      <c r="M70" s="305">
        <f t="shared" si="16"/>
        <v>1</v>
      </c>
      <c r="N70" s="306" t="e">
        <f t="shared" si="17"/>
        <v>#DIV/0!</v>
      </c>
      <c r="O70" s="323"/>
      <c r="P70" s="326"/>
      <c r="Q70" s="326"/>
      <c r="R70" s="280"/>
      <c r="S70" s="418">
        <f t="shared" si="20"/>
        <v>11</v>
      </c>
      <c r="T70" s="311"/>
      <c r="U70" s="311"/>
      <c r="V70" s="311"/>
      <c r="W70" s="311"/>
      <c r="X70" s="311"/>
      <c r="Y70" s="311"/>
      <c r="Z70" s="311"/>
      <c r="AA70" s="311"/>
      <c r="AB70" s="311"/>
      <c r="AC70" s="311"/>
      <c r="AD70" s="311"/>
      <c r="AE70" s="311"/>
      <c r="AF70" s="268"/>
      <c r="AG70" s="326"/>
      <c r="AH70" s="325"/>
      <c r="AI70" s="325"/>
      <c r="AJ70" s="280"/>
      <c r="AK70" s="410">
        <v>23</v>
      </c>
      <c r="AL70" s="285"/>
      <c r="AM70" s="285"/>
      <c r="AN70" s="285"/>
      <c r="AO70" s="285"/>
      <c r="AP70" s="285"/>
      <c r="AQ70" s="285"/>
      <c r="AR70" s="285"/>
      <c r="AS70" s="285"/>
      <c r="AT70" s="285"/>
      <c r="AU70" s="285"/>
      <c r="AV70" s="285"/>
      <c r="AW70" s="285"/>
      <c r="AX70" s="285"/>
      <c r="AY70" s="285"/>
      <c r="AZ70" s="285"/>
      <c r="BA70" s="285"/>
      <c r="BB70" s="285"/>
      <c r="BC70" s="285"/>
      <c r="BD70" s="285"/>
      <c r="BE70" s="285"/>
      <c r="BF70" s="285"/>
      <c r="BG70" s="285"/>
      <c r="BH70" s="285"/>
      <c r="BI70" s="285"/>
      <c r="BJ70" s="285"/>
      <c r="BK70" s="285"/>
      <c r="BL70" s="285"/>
      <c r="BM70" s="285"/>
      <c r="BN70" s="285"/>
      <c r="BO70" s="375"/>
      <c r="BP70" s="375"/>
      <c r="BQ70" s="408" t="str">
        <f t="shared" si="18"/>
        <v/>
      </c>
      <c r="BR70" s="331"/>
      <c r="BS70" s="324"/>
      <c r="BT70" s="324"/>
    </row>
    <row r="71" spans="1:72" ht="13.5" customHeight="1" x14ac:dyDescent="0.5">
      <c r="A71" s="326"/>
      <c r="B71" s="322"/>
      <c r="C71" s="460">
        <f t="shared" si="19"/>
        <v>23</v>
      </c>
      <c r="D71" s="302"/>
      <c r="E71" s="303"/>
      <c r="F71" s="303"/>
      <c r="G71" s="303"/>
      <c r="H71" s="303"/>
      <c r="I71" s="303"/>
      <c r="J71" s="307">
        <f t="shared" si="13"/>
        <v>0</v>
      </c>
      <c r="K71" s="308" t="e">
        <f t="shared" si="14"/>
        <v>#DIV/0!</v>
      </c>
      <c r="L71" s="305">
        <f t="shared" si="15"/>
        <v>1</v>
      </c>
      <c r="M71" s="305">
        <f t="shared" si="16"/>
        <v>1</v>
      </c>
      <c r="N71" s="306" t="e">
        <f t="shared" si="17"/>
        <v>#DIV/0!</v>
      </c>
      <c r="O71" s="323"/>
      <c r="P71" s="326"/>
      <c r="Q71" s="326"/>
      <c r="R71" s="280"/>
      <c r="S71" s="418">
        <f t="shared" si="20"/>
        <v>12</v>
      </c>
      <c r="T71" s="311"/>
      <c r="U71" s="311"/>
      <c r="V71" s="311"/>
      <c r="W71" s="311"/>
      <c r="X71" s="311"/>
      <c r="Y71" s="311"/>
      <c r="Z71" s="311"/>
      <c r="AA71" s="311"/>
      <c r="AB71" s="311"/>
      <c r="AC71" s="311"/>
      <c r="AD71" s="311"/>
      <c r="AE71" s="311"/>
      <c r="AF71" s="268"/>
      <c r="AG71" s="326"/>
      <c r="AH71" s="325"/>
      <c r="AI71" s="325"/>
      <c r="AJ71" s="280"/>
      <c r="AK71" s="425">
        <v>24</v>
      </c>
      <c r="AL71" s="426"/>
      <c r="AM71" s="426"/>
      <c r="AN71" s="426"/>
      <c r="AO71" s="426"/>
      <c r="AP71" s="426"/>
      <c r="AQ71" s="426"/>
      <c r="AR71" s="426"/>
      <c r="AS71" s="426"/>
      <c r="AT71" s="426"/>
      <c r="AU71" s="426"/>
      <c r="AV71" s="426"/>
      <c r="AW71" s="426"/>
      <c r="AX71" s="426"/>
      <c r="AY71" s="426"/>
      <c r="AZ71" s="426"/>
      <c r="BA71" s="426"/>
      <c r="BB71" s="426"/>
      <c r="BC71" s="426"/>
      <c r="BD71" s="426"/>
      <c r="BE71" s="426"/>
      <c r="BF71" s="426"/>
      <c r="BG71" s="426"/>
      <c r="BH71" s="426"/>
      <c r="BI71" s="426"/>
      <c r="BJ71" s="426"/>
      <c r="BK71" s="426"/>
      <c r="BL71" s="426"/>
      <c r="BM71" s="426"/>
      <c r="BN71" s="426"/>
      <c r="BO71" s="375"/>
      <c r="BP71" s="375"/>
      <c r="BQ71" s="409" t="str">
        <f t="shared" si="18"/>
        <v/>
      </c>
      <c r="BR71" s="331"/>
      <c r="BS71" s="324"/>
      <c r="BT71" s="324"/>
    </row>
    <row r="72" spans="1:72" ht="13.5" customHeight="1" x14ac:dyDescent="0.5">
      <c r="A72" s="326"/>
      <c r="B72" s="322"/>
      <c r="C72" s="460">
        <f t="shared" si="19"/>
        <v>24</v>
      </c>
      <c r="D72" s="302"/>
      <c r="E72" s="303"/>
      <c r="F72" s="303"/>
      <c r="G72" s="303"/>
      <c r="H72" s="303"/>
      <c r="I72" s="303"/>
      <c r="J72" s="307">
        <f t="shared" si="13"/>
        <v>0</v>
      </c>
      <c r="K72" s="308" t="e">
        <f t="shared" si="14"/>
        <v>#DIV/0!</v>
      </c>
      <c r="L72" s="305">
        <f t="shared" si="15"/>
        <v>1</v>
      </c>
      <c r="M72" s="305">
        <f t="shared" si="16"/>
        <v>1</v>
      </c>
      <c r="N72" s="306" t="e">
        <f t="shared" si="17"/>
        <v>#DIV/0!</v>
      </c>
      <c r="O72" s="323"/>
      <c r="P72" s="326"/>
      <c r="Q72" s="326"/>
      <c r="R72" s="280"/>
      <c r="S72" s="418">
        <f t="shared" si="20"/>
        <v>13</v>
      </c>
      <c r="T72" s="311"/>
      <c r="U72" s="311"/>
      <c r="V72" s="311"/>
      <c r="W72" s="311"/>
      <c r="X72" s="311"/>
      <c r="Y72" s="311"/>
      <c r="Z72" s="311"/>
      <c r="AA72" s="311"/>
      <c r="AB72" s="311"/>
      <c r="AC72" s="311"/>
      <c r="AD72" s="311"/>
      <c r="AE72" s="311"/>
      <c r="AF72" s="268"/>
      <c r="AG72" s="326"/>
      <c r="AH72" s="325"/>
      <c r="AI72" s="325"/>
      <c r="AJ72" s="280"/>
      <c r="AK72" s="274"/>
      <c r="AL72" s="267"/>
      <c r="AM72" s="267"/>
      <c r="AN72" s="267"/>
      <c r="AO72" s="267"/>
      <c r="AP72" s="267"/>
      <c r="AQ72" s="267"/>
      <c r="AR72" s="267"/>
      <c r="AS72" s="267"/>
      <c r="AT72" s="267"/>
      <c r="AU72" s="267"/>
      <c r="AV72" s="267"/>
      <c r="AW72" s="267"/>
      <c r="AX72" s="267"/>
      <c r="AY72" s="267"/>
      <c r="AZ72" s="267"/>
      <c r="BA72" s="267"/>
      <c r="BB72" s="267"/>
      <c r="BC72" s="267"/>
      <c r="BD72" s="267"/>
      <c r="BE72" s="267"/>
      <c r="BF72" s="267"/>
      <c r="BG72" s="267"/>
      <c r="BH72" s="267"/>
      <c r="BI72" s="267"/>
      <c r="BJ72" s="267"/>
      <c r="BK72" s="267"/>
      <c r="BL72" s="267"/>
      <c r="BM72" s="267"/>
      <c r="BN72" s="267"/>
      <c r="BO72" s="267"/>
      <c r="BP72" s="267"/>
      <c r="BQ72" s="312"/>
      <c r="BR72" s="331"/>
      <c r="BS72" s="324"/>
      <c r="BT72" s="324"/>
    </row>
    <row r="73" spans="1:72" ht="13.5" customHeight="1" x14ac:dyDescent="0.5">
      <c r="A73" s="326"/>
      <c r="B73" s="322"/>
      <c r="C73" s="460">
        <f t="shared" si="19"/>
        <v>25</v>
      </c>
      <c r="D73" s="302"/>
      <c r="E73" s="303"/>
      <c r="F73" s="303"/>
      <c r="G73" s="303"/>
      <c r="H73" s="303"/>
      <c r="I73" s="303"/>
      <c r="J73" s="307">
        <f t="shared" si="13"/>
        <v>0</v>
      </c>
      <c r="K73" s="308" t="e">
        <f t="shared" si="14"/>
        <v>#DIV/0!</v>
      </c>
      <c r="L73" s="305">
        <f t="shared" si="15"/>
        <v>1</v>
      </c>
      <c r="M73" s="305">
        <f t="shared" si="16"/>
        <v>1</v>
      </c>
      <c r="N73" s="306" t="e">
        <f t="shared" si="17"/>
        <v>#DIV/0!</v>
      </c>
      <c r="O73" s="323"/>
      <c r="P73" s="326"/>
      <c r="Q73" s="326"/>
      <c r="R73" s="280"/>
      <c r="S73" s="418">
        <f t="shared" si="20"/>
        <v>14</v>
      </c>
      <c r="T73" s="311"/>
      <c r="U73" s="311"/>
      <c r="V73" s="311"/>
      <c r="W73" s="311"/>
      <c r="X73" s="311"/>
      <c r="Y73" s="311"/>
      <c r="Z73" s="311"/>
      <c r="AA73" s="311"/>
      <c r="AB73" s="311"/>
      <c r="AC73" s="311"/>
      <c r="AD73" s="311"/>
      <c r="AE73" s="311"/>
      <c r="AF73" s="268"/>
      <c r="AG73" s="326"/>
      <c r="AH73" s="325"/>
      <c r="AI73" s="325"/>
      <c r="AJ73" s="296"/>
      <c r="AK73" s="394"/>
      <c r="AL73" s="297"/>
      <c r="AM73" s="297"/>
      <c r="AN73" s="297"/>
      <c r="AO73" s="297"/>
      <c r="AP73" s="297"/>
      <c r="AQ73" s="297"/>
      <c r="AR73" s="297"/>
      <c r="AS73" s="297"/>
      <c r="AT73" s="297"/>
      <c r="AU73" s="297"/>
      <c r="AV73" s="297"/>
      <c r="AW73" s="297"/>
      <c r="AX73" s="297"/>
      <c r="AY73" s="297"/>
      <c r="AZ73" s="297"/>
      <c r="BA73" s="297"/>
      <c r="BB73" s="297"/>
      <c r="BC73" s="297"/>
      <c r="BD73" s="297"/>
      <c r="BE73" s="297"/>
      <c r="BF73" s="297"/>
      <c r="BG73" s="297"/>
      <c r="BH73" s="297"/>
      <c r="BI73" s="297"/>
      <c r="BJ73" s="297"/>
      <c r="BK73" s="297"/>
      <c r="BL73" s="297"/>
      <c r="BM73" s="297"/>
      <c r="BN73" s="297"/>
      <c r="BO73" s="297"/>
      <c r="BP73" s="297"/>
      <c r="BQ73" s="297"/>
      <c r="BR73" s="298"/>
      <c r="BS73" s="324"/>
      <c r="BT73" s="324"/>
    </row>
    <row r="74" spans="1:72" ht="13.5" customHeight="1" x14ac:dyDescent="0.5">
      <c r="A74" s="326"/>
      <c r="B74" s="322"/>
      <c r="C74" s="460">
        <f t="shared" si="19"/>
        <v>26</v>
      </c>
      <c r="D74" s="302"/>
      <c r="E74" s="303"/>
      <c r="F74" s="303"/>
      <c r="G74" s="303"/>
      <c r="H74" s="303"/>
      <c r="I74" s="303"/>
      <c r="J74" s="307">
        <f t="shared" si="13"/>
        <v>0</v>
      </c>
      <c r="K74" s="308" t="e">
        <f t="shared" si="14"/>
        <v>#DIV/0!</v>
      </c>
      <c r="L74" s="305">
        <f t="shared" si="15"/>
        <v>1</v>
      </c>
      <c r="M74" s="305">
        <f t="shared" si="16"/>
        <v>1</v>
      </c>
      <c r="N74" s="306" t="e">
        <f t="shared" si="17"/>
        <v>#DIV/0!</v>
      </c>
      <c r="O74" s="323"/>
      <c r="P74" s="326"/>
      <c r="Q74" s="326"/>
      <c r="R74" s="280"/>
      <c r="S74" s="418">
        <f t="shared" si="20"/>
        <v>15</v>
      </c>
      <c r="T74" s="311"/>
      <c r="U74" s="311"/>
      <c r="V74" s="311"/>
      <c r="W74" s="311"/>
      <c r="X74" s="311"/>
      <c r="Y74" s="311"/>
      <c r="Z74" s="311"/>
      <c r="AA74" s="311"/>
      <c r="AB74" s="311"/>
      <c r="AC74" s="311"/>
      <c r="AD74" s="311"/>
      <c r="AE74" s="311"/>
      <c r="AF74" s="268"/>
      <c r="AG74" s="326"/>
      <c r="AH74" s="325"/>
      <c r="AI74" s="325"/>
      <c r="AJ74" s="272"/>
      <c r="AK74" s="266"/>
      <c r="AL74" s="266"/>
      <c r="AM74" s="266"/>
      <c r="AN74" s="266"/>
      <c r="AO74" s="266"/>
      <c r="AP74" s="266"/>
      <c r="AQ74" s="266"/>
      <c r="AR74" s="266"/>
      <c r="AS74" s="266"/>
      <c r="AT74" s="266"/>
      <c r="AU74" s="266"/>
      <c r="AV74" s="266"/>
      <c r="AW74" s="266"/>
      <c r="AX74" s="266"/>
      <c r="AY74" s="266"/>
      <c r="AZ74" s="274"/>
      <c r="BA74" s="267"/>
      <c r="BB74" s="267"/>
      <c r="BC74" s="267"/>
      <c r="BD74" s="267"/>
      <c r="BE74" s="267"/>
      <c r="BF74" s="267"/>
      <c r="BG74" s="267"/>
      <c r="BH74" s="267"/>
      <c r="BI74" s="267"/>
      <c r="BJ74" s="267"/>
      <c r="BK74" s="267"/>
      <c r="BL74" s="267"/>
      <c r="BM74" s="267"/>
      <c r="BN74" s="267"/>
      <c r="BO74" s="267"/>
      <c r="BP74" s="267"/>
      <c r="BQ74" s="267"/>
      <c r="BR74" s="331"/>
      <c r="BS74" s="324"/>
      <c r="BT74" s="324"/>
    </row>
    <row r="75" spans="1:72" ht="13.5" customHeight="1" x14ac:dyDescent="0.5">
      <c r="A75" s="326"/>
      <c r="B75" s="322"/>
      <c r="C75" s="460">
        <f t="shared" si="19"/>
        <v>27</v>
      </c>
      <c r="D75" s="302"/>
      <c r="E75" s="303"/>
      <c r="F75" s="303"/>
      <c r="G75" s="303"/>
      <c r="H75" s="303"/>
      <c r="I75" s="303"/>
      <c r="J75" s="307">
        <f t="shared" si="13"/>
        <v>0</v>
      </c>
      <c r="K75" s="308" t="e">
        <f t="shared" si="14"/>
        <v>#DIV/0!</v>
      </c>
      <c r="L75" s="305">
        <f t="shared" si="15"/>
        <v>1</v>
      </c>
      <c r="M75" s="305">
        <f t="shared" si="16"/>
        <v>1</v>
      </c>
      <c r="N75" s="306" t="e">
        <f t="shared" si="17"/>
        <v>#DIV/0!</v>
      </c>
      <c r="O75" s="323"/>
      <c r="P75" s="326"/>
      <c r="Q75" s="326"/>
      <c r="R75" s="280"/>
      <c r="S75" s="418">
        <f t="shared" si="20"/>
        <v>16</v>
      </c>
      <c r="T75" s="311"/>
      <c r="U75" s="311"/>
      <c r="V75" s="311"/>
      <c r="W75" s="311"/>
      <c r="X75" s="311"/>
      <c r="Y75" s="311"/>
      <c r="Z75" s="311"/>
      <c r="AA75" s="311"/>
      <c r="AB75" s="311"/>
      <c r="AC75" s="311"/>
      <c r="AD75" s="311"/>
      <c r="AE75" s="311"/>
      <c r="AF75" s="268"/>
      <c r="AG75" s="326"/>
      <c r="AH75" s="325"/>
      <c r="AI75" s="325"/>
      <c r="AJ75" s="280" t="s">
        <v>397</v>
      </c>
      <c r="AK75" s="274"/>
      <c r="AL75" s="267"/>
      <c r="AM75" s="267"/>
      <c r="AN75" s="267"/>
      <c r="AO75" s="267"/>
      <c r="AP75" s="267"/>
      <c r="AQ75" s="267"/>
      <c r="AR75" s="267"/>
      <c r="AS75" s="267"/>
      <c r="AT75" s="267"/>
      <c r="AU75" s="267"/>
      <c r="AV75" s="267"/>
      <c r="AW75" s="267"/>
      <c r="AX75" s="267"/>
      <c r="AY75" s="267"/>
      <c r="AZ75" s="267"/>
      <c r="BA75" s="267"/>
      <c r="BB75" s="267"/>
      <c r="BC75" s="267"/>
      <c r="BD75" s="267"/>
      <c r="BE75" s="267"/>
      <c r="BF75" s="267"/>
      <c r="BG75" s="267"/>
      <c r="BH75" s="267"/>
      <c r="BI75" s="267"/>
      <c r="BJ75" s="267"/>
      <c r="BK75" s="267"/>
      <c r="BL75" s="267"/>
      <c r="BM75" s="267"/>
      <c r="BN75" s="267"/>
      <c r="BO75" s="267"/>
      <c r="BP75" s="267"/>
      <c r="BQ75" s="267"/>
      <c r="BR75" s="331"/>
      <c r="BS75" s="324"/>
      <c r="BT75" s="324"/>
    </row>
    <row r="76" spans="1:72" ht="13.5" customHeight="1" x14ac:dyDescent="0.5">
      <c r="A76" s="326"/>
      <c r="B76" s="322"/>
      <c r="C76" s="460">
        <f t="shared" si="19"/>
        <v>28</v>
      </c>
      <c r="D76" s="302"/>
      <c r="E76" s="303"/>
      <c r="F76" s="303"/>
      <c r="G76" s="303"/>
      <c r="H76" s="303"/>
      <c r="I76" s="303"/>
      <c r="J76" s="307">
        <f t="shared" si="13"/>
        <v>0</v>
      </c>
      <c r="K76" s="308" t="e">
        <f t="shared" si="14"/>
        <v>#DIV/0!</v>
      </c>
      <c r="L76" s="305">
        <f t="shared" si="15"/>
        <v>1</v>
      </c>
      <c r="M76" s="305">
        <f t="shared" si="16"/>
        <v>1</v>
      </c>
      <c r="N76" s="306" t="e">
        <f t="shared" si="17"/>
        <v>#DIV/0!</v>
      </c>
      <c r="O76" s="323"/>
      <c r="P76" s="326"/>
      <c r="Q76" s="326"/>
      <c r="R76" s="280"/>
      <c r="S76" s="418">
        <f t="shared" si="20"/>
        <v>17</v>
      </c>
      <c r="T76" s="311"/>
      <c r="U76" s="311"/>
      <c r="V76" s="311"/>
      <c r="W76" s="311"/>
      <c r="X76" s="311"/>
      <c r="Y76" s="311"/>
      <c r="Z76" s="311"/>
      <c r="AA76" s="311"/>
      <c r="AB76" s="311"/>
      <c r="AC76" s="311"/>
      <c r="AD76" s="311"/>
      <c r="AE76" s="311"/>
      <c r="AF76" s="268"/>
      <c r="AG76" s="326"/>
      <c r="AH76" s="325"/>
      <c r="AI76" s="325"/>
      <c r="AJ76" s="280"/>
      <c r="AK76" s="274"/>
      <c r="AL76" s="267"/>
      <c r="AM76" s="267"/>
      <c r="AN76" s="267"/>
      <c r="AO76" s="267"/>
      <c r="AP76" s="267"/>
      <c r="AQ76" s="267"/>
      <c r="AR76" s="267"/>
      <c r="AS76" s="267"/>
      <c r="AT76" s="267"/>
      <c r="AU76" s="267"/>
      <c r="AV76" s="267"/>
      <c r="AW76" s="267"/>
      <c r="AX76" s="267"/>
      <c r="AY76" s="267"/>
      <c r="AZ76" s="267"/>
      <c r="BA76" s="267"/>
      <c r="BB76" s="267"/>
      <c r="BC76" s="267"/>
      <c r="BD76" s="267"/>
      <c r="BE76" s="267"/>
      <c r="BF76" s="267"/>
      <c r="BG76" s="267"/>
      <c r="BH76" s="267"/>
      <c r="BI76" s="267"/>
      <c r="BJ76" s="267"/>
      <c r="BK76" s="267"/>
      <c r="BL76" s="267"/>
      <c r="BM76" s="267"/>
      <c r="BN76" s="267"/>
      <c r="BO76" s="267"/>
      <c r="BP76" s="267"/>
      <c r="BQ76" s="267"/>
      <c r="BR76" s="331"/>
      <c r="BS76" s="324"/>
      <c r="BT76" s="324"/>
    </row>
    <row r="77" spans="1:72" ht="13.5" customHeight="1" x14ac:dyDescent="0.5">
      <c r="A77" s="326"/>
      <c r="B77" s="322"/>
      <c r="C77" s="460">
        <f t="shared" si="19"/>
        <v>29</v>
      </c>
      <c r="D77" s="302"/>
      <c r="E77" s="303"/>
      <c r="F77" s="303"/>
      <c r="G77" s="303"/>
      <c r="H77" s="303"/>
      <c r="I77" s="303"/>
      <c r="J77" s="307">
        <f t="shared" si="13"/>
        <v>0</v>
      </c>
      <c r="K77" s="308" t="e">
        <f t="shared" si="14"/>
        <v>#DIV/0!</v>
      </c>
      <c r="L77" s="305">
        <f t="shared" si="15"/>
        <v>1</v>
      </c>
      <c r="M77" s="305">
        <f t="shared" si="16"/>
        <v>1</v>
      </c>
      <c r="N77" s="306" t="e">
        <f t="shared" si="17"/>
        <v>#DIV/0!</v>
      </c>
      <c r="O77" s="323"/>
      <c r="P77" s="326"/>
      <c r="Q77" s="326"/>
      <c r="R77" s="280"/>
      <c r="S77" s="418">
        <f t="shared" si="20"/>
        <v>18</v>
      </c>
      <c r="T77" s="311"/>
      <c r="U77" s="311"/>
      <c r="V77" s="311"/>
      <c r="W77" s="311"/>
      <c r="X77" s="311"/>
      <c r="Y77" s="311"/>
      <c r="Z77" s="311"/>
      <c r="AA77" s="311"/>
      <c r="AB77" s="311"/>
      <c r="AC77" s="311"/>
      <c r="AD77" s="311"/>
      <c r="AE77" s="311"/>
      <c r="AF77" s="268"/>
      <c r="AG77" s="326"/>
      <c r="AH77" s="325"/>
      <c r="AI77" s="325"/>
      <c r="AJ77" s="280"/>
      <c r="AK77" s="399" t="s">
        <v>321</v>
      </c>
      <c r="AL77" s="399">
        <v>1</v>
      </c>
      <c r="AM77" s="399">
        <v>2</v>
      </c>
      <c r="AN77" s="399">
        <v>3</v>
      </c>
      <c r="AO77" s="399">
        <v>4</v>
      </c>
      <c r="AP77" s="399">
        <v>5</v>
      </c>
      <c r="AQ77" s="399">
        <v>6</v>
      </c>
      <c r="AR77" s="399">
        <v>7</v>
      </c>
      <c r="AS77" s="399">
        <v>8</v>
      </c>
      <c r="AT77" s="399">
        <v>9</v>
      </c>
      <c r="AU77" s="399">
        <v>10</v>
      </c>
      <c r="AV77" s="399">
        <v>11</v>
      </c>
      <c r="AW77" s="399">
        <v>12</v>
      </c>
      <c r="AX77" s="399">
        <v>13</v>
      </c>
      <c r="AY77" s="399">
        <v>14</v>
      </c>
      <c r="AZ77" s="399">
        <v>15</v>
      </c>
      <c r="BA77" s="399">
        <v>16</v>
      </c>
      <c r="BB77" s="399">
        <v>17</v>
      </c>
      <c r="BC77" s="399">
        <v>18</v>
      </c>
      <c r="BD77" s="399">
        <v>19</v>
      </c>
      <c r="BE77" s="399">
        <v>20</v>
      </c>
      <c r="BF77" s="399">
        <v>21</v>
      </c>
      <c r="BG77" s="399">
        <v>22</v>
      </c>
      <c r="BH77" s="399">
        <v>23</v>
      </c>
      <c r="BI77" s="399">
        <v>24</v>
      </c>
      <c r="BJ77" s="399">
        <v>25</v>
      </c>
      <c r="BK77" s="399">
        <v>26</v>
      </c>
      <c r="BL77" s="399">
        <v>27</v>
      </c>
      <c r="BM77" s="399">
        <v>28</v>
      </c>
      <c r="BN77" s="399">
        <v>29</v>
      </c>
      <c r="BO77" s="399">
        <v>30</v>
      </c>
      <c r="BP77" s="399">
        <v>31</v>
      </c>
      <c r="BQ77" s="423" t="s">
        <v>314</v>
      </c>
      <c r="BR77" s="331"/>
      <c r="BS77" s="324"/>
      <c r="BT77" s="324"/>
    </row>
    <row r="78" spans="1:72" ht="13.5" customHeight="1" x14ac:dyDescent="0.5">
      <c r="A78" s="326"/>
      <c r="B78" s="322"/>
      <c r="C78" s="460">
        <f t="shared" si="19"/>
        <v>30</v>
      </c>
      <c r="D78" s="302"/>
      <c r="E78" s="303"/>
      <c r="F78" s="303"/>
      <c r="G78" s="303"/>
      <c r="H78" s="303"/>
      <c r="I78" s="303"/>
      <c r="J78" s="307">
        <f t="shared" si="13"/>
        <v>0</v>
      </c>
      <c r="K78" s="308" t="e">
        <f t="shared" si="14"/>
        <v>#DIV/0!</v>
      </c>
      <c r="L78" s="305">
        <f t="shared" si="15"/>
        <v>1</v>
      </c>
      <c r="M78" s="305">
        <f t="shared" si="16"/>
        <v>1</v>
      </c>
      <c r="N78" s="306" t="e">
        <f t="shared" si="17"/>
        <v>#DIV/0!</v>
      </c>
      <c r="O78" s="323"/>
      <c r="P78" s="326"/>
      <c r="Q78" s="326"/>
      <c r="R78" s="280"/>
      <c r="S78" s="418">
        <f t="shared" si="20"/>
        <v>19</v>
      </c>
      <c r="T78" s="311"/>
      <c r="U78" s="311"/>
      <c r="V78" s="311"/>
      <c r="W78" s="311"/>
      <c r="X78" s="311"/>
      <c r="Y78" s="311"/>
      <c r="Z78" s="311"/>
      <c r="AA78" s="311"/>
      <c r="AB78" s="311"/>
      <c r="AC78" s="311"/>
      <c r="AD78" s="311"/>
      <c r="AE78" s="311"/>
      <c r="AF78" s="268"/>
      <c r="AG78" s="326"/>
      <c r="AH78" s="325"/>
      <c r="AI78" s="325"/>
      <c r="AJ78" s="280"/>
      <c r="AK78" s="399"/>
      <c r="AL78" s="399"/>
      <c r="AM78" s="399"/>
      <c r="AN78" s="399"/>
      <c r="AO78" s="399"/>
      <c r="AP78" s="399"/>
      <c r="AQ78" s="399"/>
      <c r="AR78" s="399"/>
      <c r="AS78" s="399"/>
      <c r="AT78" s="399"/>
      <c r="AU78" s="399"/>
      <c r="AV78" s="399"/>
      <c r="AW78" s="399"/>
      <c r="AX78" s="399"/>
      <c r="AY78" s="399"/>
      <c r="AZ78" s="399"/>
      <c r="BA78" s="399"/>
      <c r="BB78" s="399"/>
      <c r="BC78" s="399"/>
      <c r="BD78" s="399"/>
      <c r="BE78" s="399"/>
      <c r="BF78" s="399"/>
      <c r="BG78" s="399"/>
      <c r="BH78" s="399"/>
      <c r="BI78" s="399"/>
      <c r="BJ78" s="399"/>
      <c r="BK78" s="399"/>
      <c r="BL78" s="399"/>
      <c r="BM78" s="399"/>
      <c r="BN78" s="399"/>
      <c r="BO78" s="399"/>
      <c r="BP78" s="399"/>
      <c r="BQ78" s="423" t="s">
        <v>323</v>
      </c>
      <c r="BR78" s="331"/>
      <c r="BS78" s="324"/>
      <c r="BT78" s="324"/>
    </row>
    <row r="79" spans="1:72" ht="13.5" customHeight="1" x14ac:dyDescent="0.5">
      <c r="A79" s="326"/>
      <c r="B79" s="322"/>
      <c r="C79" s="257"/>
      <c r="D79" s="257"/>
      <c r="E79" s="257"/>
      <c r="F79" s="257"/>
      <c r="G79" s="257"/>
      <c r="H79" s="257"/>
      <c r="I79" s="257"/>
      <c r="J79" s="257"/>
      <c r="K79" s="257"/>
      <c r="L79" s="257"/>
      <c r="M79" s="257"/>
      <c r="N79" s="257"/>
      <c r="O79" s="323"/>
      <c r="P79" s="326"/>
      <c r="Q79" s="326"/>
      <c r="R79" s="280"/>
      <c r="S79" s="418">
        <f t="shared" si="20"/>
        <v>20</v>
      </c>
      <c r="T79" s="311"/>
      <c r="U79" s="311"/>
      <c r="V79" s="311"/>
      <c r="W79" s="311"/>
      <c r="X79" s="311"/>
      <c r="Y79" s="311"/>
      <c r="Z79" s="311"/>
      <c r="AA79" s="311"/>
      <c r="AB79" s="311"/>
      <c r="AC79" s="311"/>
      <c r="AD79" s="311"/>
      <c r="AE79" s="311"/>
      <c r="AF79" s="268"/>
      <c r="AG79" s="325"/>
      <c r="AH79" s="325"/>
      <c r="AI79" s="325"/>
      <c r="AJ79" s="280"/>
      <c r="AK79" s="410">
        <v>1</v>
      </c>
      <c r="AL79" s="285"/>
      <c r="AM79" s="285"/>
      <c r="AN79" s="285"/>
      <c r="AO79" s="285"/>
      <c r="AP79" s="285"/>
      <c r="AQ79" s="285"/>
      <c r="AR79" s="285"/>
      <c r="AS79" s="285"/>
      <c r="AT79" s="285"/>
      <c r="AU79" s="285"/>
      <c r="AV79" s="285"/>
      <c r="AW79" s="285"/>
      <c r="AX79" s="285"/>
      <c r="AY79" s="285"/>
      <c r="AZ79" s="285"/>
      <c r="BA79" s="285"/>
      <c r="BB79" s="285"/>
      <c r="BC79" s="285"/>
      <c r="BD79" s="285"/>
      <c r="BE79" s="285"/>
      <c r="BF79" s="285"/>
      <c r="BG79" s="285"/>
      <c r="BH79" s="285"/>
      <c r="BI79" s="285"/>
      <c r="BJ79" s="285"/>
      <c r="BK79" s="285"/>
      <c r="BL79" s="285"/>
      <c r="BM79" s="285"/>
      <c r="BN79" s="285"/>
      <c r="BO79" s="285"/>
      <c r="BP79" s="285"/>
      <c r="BQ79" s="407" t="str">
        <f t="shared" ref="BQ79:BQ91" si="21">IFERROR(AVERAGE(AL79:BP79),"")</f>
        <v/>
      </c>
      <c r="BR79" s="331"/>
      <c r="BS79" s="324"/>
      <c r="BT79" s="324"/>
    </row>
    <row r="80" spans="1:72" ht="15.75" customHeight="1" thickBot="1" x14ac:dyDescent="0.55000000000000004">
      <c r="A80" s="326"/>
      <c r="B80" s="332"/>
      <c r="C80" s="333"/>
      <c r="D80" s="333"/>
      <c r="E80" s="333"/>
      <c r="F80" s="333"/>
      <c r="G80" s="333"/>
      <c r="H80" s="333"/>
      <c r="I80" s="333"/>
      <c r="J80" s="333"/>
      <c r="K80" s="333"/>
      <c r="L80" s="333"/>
      <c r="M80" s="333"/>
      <c r="N80" s="333"/>
      <c r="O80" s="334"/>
      <c r="P80" s="326"/>
      <c r="Q80" s="326"/>
      <c r="R80" s="280"/>
      <c r="S80" s="418">
        <f t="shared" si="20"/>
        <v>21</v>
      </c>
      <c r="T80" s="311"/>
      <c r="U80" s="311"/>
      <c r="V80" s="311"/>
      <c r="W80" s="311"/>
      <c r="X80" s="311"/>
      <c r="Y80" s="311"/>
      <c r="Z80" s="311"/>
      <c r="AA80" s="311"/>
      <c r="AB80" s="311"/>
      <c r="AC80" s="311"/>
      <c r="AD80" s="311"/>
      <c r="AE80" s="311"/>
      <c r="AF80" s="268"/>
      <c r="AG80" s="325"/>
      <c r="AH80" s="325"/>
      <c r="AI80" s="325"/>
      <c r="AJ80" s="280"/>
      <c r="AK80" s="410">
        <v>2</v>
      </c>
      <c r="AL80" s="285"/>
      <c r="AM80" s="285"/>
      <c r="AN80" s="285"/>
      <c r="AO80" s="285"/>
      <c r="AP80" s="285"/>
      <c r="AQ80" s="285"/>
      <c r="AR80" s="285"/>
      <c r="AS80" s="285"/>
      <c r="AT80" s="285"/>
      <c r="AU80" s="285"/>
      <c r="AV80" s="285"/>
      <c r="AW80" s="285"/>
      <c r="AX80" s="285"/>
      <c r="AY80" s="285"/>
      <c r="AZ80" s="285"/>
      <c r="BA80" s="285"/>
      <c r="BB80" s="285"/>
      <c r="BC80" s="285"/>
      <c r="BD80" s="285"/>
      <c r="BE80" s="285"/>
      <c r="BF80" s="285"/>
      <c r="BG80" s="285"/>
      <c r="BH80" s="285"/>
      <c r="BI80" s="285"/>
      <c r="BJ80" s="285"/>
      <c r="BK80" s="285"/>
      <c r="BL80" s="285"/>
      <c r="BM80" s="285"/>
      <c r="BN80" s="285"/>
      <c r="BO80" s="285"/>
      <c r="BP80" s="285"/>
      <c r="BQ80" s="408" t="str">
        <f t="shared" si="21"/>
        <v/>
      </c>
      <c r="BR80" s="331"/>
      <c r="BS80" s="324"/>
      <c r="BT80" s="324"/>
    </row>
    <row r="81" spans="1:72" ht="13.5" customHeight="1" x14ac:dyDescent="0.5">
      <c r="A81" s="326"/>
      <c r="B81" s="326"/>
      <c r="C81" s="326"/>
      <c r="D81" s="326"/>
      <c r="E81" s="326"/>
      <c r="F81" s="326"/>
      <c r="G81" s="326"/>
      <c r="H81" s="326"/>
      <c r="I81" s="326"/>
      <c r="J81" s="326"/>
      <c r="K81" s="326"/>
      <c r="L81" s="326"/>
      <c r="M81" s="326"/>
      <c r="N81" s="326"/>
      <c r="O81" s="326"/>
      <c r="P81" s="326"/>
      <c r="Q81" s="326"/>
      <c r="R81" s="280"/>
      <c r="S81" s="418">
        <f t="shared" si="20"/>
        <v>22</v>
      </c>
      <c r="T81" s="311"/>
      <c r="U81" s="311"/>
      <c r="V81" s="311"/>
      <c r="W81" s="311"/>
      <c r="X81" s="311"/>
      <c r="Y81" s="311"/>
      <c r="Z81" s="311"/>
      <c r="AA81" s="311"/>
      <c r="AB81" s="311"/>
      <c r="AC81" s="311"/>
      <c r="AD81" s="311"/>
      <c r="AE81" s="311"/>
      <c r="AF81" s="268"/>
      <c r="AG81" s="325"/>
      <c r="AH81" s="325"/>
      <c r="AI81" s="325"/>
      <c r="AJ81" s="280"/>
      <c r="AK81" s="410">
        <v>3</v>
      </c>
      <c r="AL81" s="285"/>
      <c r="AM81" s="285"/>
      <c r="AN81" s="285"/>
      <c r="AO81" s="285"/>
      <c r="AP81" s="285"/>
      <c r="AQ81" s="285"/>
      <c r="AR81" s="285"/>
      <c r="AS81" s="285"/>
      <c r="AT81" s="285"/>
      <c r="AU81" s="285"/>
      <c r="AV81" s="285"/>
      <c r="AW81" s="285"/>
      <c r="AX81" s="285"/>
      <c r="AY81" s="285"/>
      <c r="AZ81" s="285"/>
      <c r="BA81" s="285"/>
      <c r="BB81" s="285"/>
      <c r="BC81" s="285"/>
      <c r="BD81" s="285"/>
      <c r="BE81" s="285"/>
      <c r="BF81" s="285"/>
      <c r="BG81" s="285"/>
      <c r="BH81" s="285"/>
      <c r="BI81" s="285"/>
      <c r="BJ81" s="285"/>
      <c r="BK81" s="285"/>
      <c r="BL81" s="285"/>
      <c r="BM81" s="285"/>
      <c r="BN81" s="285"/>
      <c r="BO81" s="285"/>
      <c r="BP81" s="285"/>
      <c r="BQ81" s="408" t="str">
        <f t="shared" si="21"/>
        <v/>
      </c>
      <c r="BR81" s="331"/>
      <c r="BS81" s="324"/>
      <c r="BT81" s="324"/>
    </row>
    <row r="82" spans="1:72" ht="13.5" customHeight="1" x14ac:dyDescent="0.5">
      <c r="A82" s="324"/>
      <c r="B82" s="326"/>
      <c r="C82" s="324"/>
      <c r="D82" s="324"/>
      <c r="E82" s="324"/>
      <c r="F82" s="324"/>
      <c r="G82" s="324"/>
      <c r="H82" s="324"/>
      <c r="I82" s="324"/>
      <c r="J82" s="324"/>
      <c r="K82" s="324"/>
      <c r="L82" s="324"/>
      <c r="M82" s="324"/>
      <c r="N82" s="324"/>
      <c r="O82" s="324"/>
      <c r="P82" s="324"/>
      <c r="Q82" s="326"/>
      <c r="R82" s="280"/>
      <c r="S82" s="418">
        <f>S81+1</f>
        <v>23</v>
      </c>
      <c r="T82" s="311"/>
      <c r="U82" s="311"/>
      <c r="V82" s="311"/>
      <c r="W82" s="311"/>
      <c r="X82" s="311"/>
      <c r="Y82" s="311"/>
      <c r="Z82" s="311"/>
      <c r="AA82" s="311"/>
      <c r="AB82" s="311"/>
      <c r="AC82" s="311"/>
      <c r="AD82" s="311"/>
      <c r="AE82" s="311"/>
      <c r="AF82" s="268"/>
      <c r="AG82" s="325"/>
      <c r="AH82" s="359"/>
      <c r="AI82" s="325"/>
      <c r="AJ82" s="280"/>
      <c r="AK82" s="410">
        <v>4</v>
      </c>
      <c r="AL82" s="285"/>
      <c r="AM82" s="285"/>
      <c r="AN82" s="285"/>
      <c r="AO82" s="285"/>
      <c r="AP82" s="285"/>
      <c r="AQ82" s="285"/>
      <c r="AR82" s="285"/>
      <c r="AS82" s="285"/>
      <c r="AT82" s="285"/>
      <c r="AU82" s="285"/>
      <c r="AV82" s="285"/>
      <c r="AW82" s="285"/>
      <c r="AX82" s="285"/>
      <c r="AY82" s="285"/>
      <c r="AZ82" s="285"/>
      <c r="BA82" s="285"/>
      <c r="BB82" s="285"/>
      <c r="BC82" s="285"/>
      <c r="BD82" s="285"/>
      <c r="BE82" s="285"/>
      <c r="BF82" s="285"/>
      <c r="BG82" s="285"/>
      <c r="BH82" s="285"/>
      <c r="BI82" s="285"/>
      <c r="BJ82" s="285"/>
      <c r="BK82" s="285"/>
      <c r="BL82" s="285"/>
      <c r="BM82" s="285"/>
      <c r="BN82" s="285"/>
      <c r="BO82" s="285"/>
      <c r="BP82" s="285"/>
      <c r="BQ82" s="408" t="str">
        <f t="shared" si="21"/>
        <v/>
      </c>
      <c r="BR82" s="331"/>
      <c r="BS82" s="324"/>
      <c r="BT82" s="324"/>
    </row>
    <row r="83" spans="1:72" ht="13.5" customHeight="1" x14ac:dyDescent="0.5">
      <c r="A83" s="324"/>
      <c r="B83" s="324"/>
      <c r="C83" s="324"/>
      <c r="D83" s="324"/>
      <c r="E83" s="324"/>
      <c r="F83" s="324"/>
      <c r="G83" s="324"/>
      <c r="H83" s="324"/>
      <c r="I83" s="324"/>
      <c r="J83" s="324"/>
      <c r="K83" s="324"/>
      <c r="L83" s="324"/>
      <c r="M83" s="324"/>
      <c r="N83" s="324"/>
      <c r="O83" s="324"/>
      <c r="P83" s="324"/>
      <c r="Q83" s="326"/>
      <c r="R83" s="280"/>
      <c r="S83" s="418">
        <f t="shared" si="20"/>
        <v>24</v>
      </c>
      <c r="T83" s="311"/>
      <c r="U83" s="311"/>
      <c r="V83" s="311"/>
      <c r="W83" s="311"/>
      <c r="X83" s="311"/>
      <c r="Y83" s="311"/>
      <c r="Z83" s="311"/>
      <c r="AA83" s="311"/>
      <c r="AB83" s="311"/>
      <c r="AC83" s="311"/>
      <c r="AD83" s="311"/>
      <c r="AE83" s="311"/>
      <c r="AF83" s="268"/>
      <c r="AG83" s="325"/>
      <c r="AH83" s="723" t="str">
        <f>IF(AG89&lt;S89*12,"Table is Incomplete. Information may be Required.
&lt;&lt;&lt; ","OK")</f>
        <v xml:space="preserve">Table is Incomplete. Information may be Required.
&lt;&lt;&lt; </v>
      </c>
      <c r="AI83" s="325"/>
      <c r="AJ83" s="280"/>
      <c r="AK83" s="410">
        <v>5</v>
      </c>
      <c r="AL83" s="285"/>
      <c r="AM83" s="285"/>
      <c r="AN83" s="285"/>
      <c r="AO83" s="285"/>
      <c r="AP83" s="285"/>
      <c r="AQ83" s="285"/>
      <c r="AR83" s="285"/>
      <c r="AS83" s="285"/>
      <c r="AT83" s="285"/>
      <c r="AU83" s="285"/>
      <c r="AV83" s="285"/>
      <c r="AW83" s="285"/>
      <c r="AX83" s="285"/>
      <c r="AY83" s="285"/>
      <c r="AZ83" s="285"/>
      <c r="BA83" s="285"/>
      <c r="BB83" s="285"/>
      <c r="BC83" s="285"/>
      <c r="BD83" s="285"/>
      <c r="BE83" s="285"/>
      <c r="BF83" s="285"/>
      <c r="BG83" s="285"/>
      <c r="BH83" s="285"/>
      <c r="BI83" s="285"/>
      <c r="BJ83" s="285"/>
      <c r="BK83" s="285"/>
      <c r="BL83" s="285"/>
      <c r="BM83" s="285"/>
      <c r="BN83" s="285"/>
      <c r="BO83" s="285"/>
      <c r="BP83" s="285"/>
      <c r="BQ83" s="408" t="str">
        <f t="shared" si="21"/>
        <v/>
      </c>
      <c r="BR83" s="331"/>
      <c r="BS83" s="324"/>
      <c r="BT83" s="324"/>
    </row>
    <row r="84" spans="1:72" ht="13.5" customHeight="1" x14ac:dyDescent="0.5">
      <c r="A84" s="324"/>
      <c r="B84" s="324"/>
      <c r="C84" s="324"/>
      <c r="D84" s="324"/>
      <c r="E84" s="324"/>
      <c r="F84" s="324"/>
      <c r="G84" s="324"/>
      <c r="H84" s="324"/>
      <c r="I84" s="324"/>
      <c r="J84" s="324"/>
      <c r="K84" s="324"/>
      <c r="L84" s="324"/>
      <c r="M84" s="324"/>
      <c r="N84" s="324"/>
      <c r="O84" s="324"/>
      <c r="P84" s="324"/>
      <c r="Q84" s="326"/>
      <c r="R84" s="322"/>
      <c r="S84" s="418">
        <f t="shared" si="20"/>
        <v>25</v>
      </c>
      <c r="T84" s="311"/>
      <c r="U84" s="311"/>
      <c r="V84" s="311"/>
      <c r="W84" s="311"/>
      <c r="X84" s="311"/>
      <c r="Y84" s="311"/>
      <c r="Z84" s="311"/>
      <c r="AA84" s="311"/>
      <c r="AB84" s="311"/>
      <c r="AC84" s="311"/>
      <c r="AD84" s="311"/>
      <c r="AE84" s="311"/>
      <c r="AF84" s="323"/>
      <c r="AG84" s="325"/>
      <c r="AH84" s="723"/>
      <c r="AI84" s="325"/>
      <c r="AJ84" s="280"/>
      <c r="AK84" s="410">
        <v>6</v>
      </c>
      <c r="AL84" s="285"/>
      <c r="AM84" s="285"/>
      <c r="AN84" s="285"/>
      <c r="AO84" s="285"/>
      <c r="AP84" s="285"/>
      <c r="AQ84" s="285"/>
      <c r="AR84" s="285"/>
      <c r="AS84" s="285"/>
      <c r="AT84" s="285"/>
      <c r="AU84" s="285"/>
      <c r="AV84" s="285"/>
      <c r="AW84" s="285"/>
      <c r="AX84" s="285"/>
      <c r="AY84" s="285"/>
      <c r="AZ84" s="285"/>
      <c r="BA84" s="285"/>
      <c r="BB84" s="285"/>
      <c r="BC84" s="285"/>
      <c r="BD84" s="285"/>
      <c r="BE84" s="285"/>
      <c r="BF84" s="285"/>
      <c r="BG84" s="285"/>
      <c r="BH84" s="285"/>
      <c r="BI84" s="285"/>
      <c r="BJ84" s="285"/>
      <c r="BK84" s="285"/>
      <c r="BL84" s="285"/>
      <c r="BM84" s="285"/>
      <c r="BN84" s="285"/>
      <c r="BO84" s="285"/>
      <c r="BP84" s="285"/>
      <c r="BQ84" s="408" t="str">
        <f t="shared" si="21"/>
        <v/>
      </c>
      <c r="BR84" s="331"/>
      <c r="BS84" s="324"/>
      <c r="BT84" s="324"/>
    </row>
    <row r="85" spans="1:72" ht="13.5" customHeight="1" x14ac:dyDescent="0.5">
      <c r="A85" s="191" t="s">
        <v>388</v>
      </c>
      <c r="B85" s="324"/>
      <c r="C85" s="324"/>
      <c r="D85" s="324"/>
      <c r="E85" s="324"/>
      <c r="F85" s="324"/>
      <c r="G85" s="324"/>
      <c r="H85" s="324"/>
      <c r="I85" s="324"/>
      <c r="J85" s="324"/>
      <c r="K85" s="324"/>
      <c r="L85" s="324"/>
      <c r="M85" s="324"/>
      <c r="N85" s="324"/>
      <c r="O85" s="324"/>
      <c r="P85" s="324"/>
      <c r="Q85" s="324"/>
      <c r="R85" s="322"/>
      <c r="S85" s="418">
        <f t="shared" si="20"/>
        <v>26</v>
      </c>
      <c r="T85" s="311"/>
      <c r="U85" s="311"/>
      <c r="V85" s="311"/>
      <c r="W85" s="311"/>
      <c r="X85" s="311"/>
      <c r="Y85" s="311"/>
      <c r="Z85" s="311"/>
      <c r="AA85" s="311"/>
      <c r="AB85" s="311"/>
      <c r="AC85" s="311"/>
      <c r="AD85" s="311"/>
      <c r="AE85" s="311"/>
      <c r="AF85" s="323"/>
      <c r="AG85" s="325"/>
      <c r="AH85" s="723"/>
      <c r="AI85" s="325"/>
      <c r="AJ85" s="280"/>
      <c r="AK85" s="410">
        <v>7</v>
      </c>
      <c r="AL85" s="285"/>
      <c r="AM85" s="285"/>
      <c r="AN85" s="285"/>
      <c r="AO85" s="285"/>
      <c r="AP85" s="285"/>
      <c r="AQ85" s="285"/>
      <c r="AR85" s="285"/>
      <c r="AS85" s="285"/>
      <c r="AT85" s="285"/>
      <c r="AU85" s="285"/>
      <c r="AV85" s="285"/>
      <c r="AW85" s="285"/>
      <c r="AX85" s="285"/>
      <c r="AY85" s="285"/>
      <c r="AZ85" s="285"/>
      <c r="BA85" s="285"/>
      <c r="BB85" s="285"/>
      <c r="BC85" s="285"/>
      <c r="BD85" s="285"/>
      <c r="BE85" s="285"/>
      <c r="BF85" s="285"/>
      <c r="BG85" s="285"/>
      <c r="BH85" s="285"/>
      <c r="BI85" s="285"/>
      <c r="BJ85" s="285"/>
      <c r="BK85" s="285"/>
      <c r="BL85" s="285"/>
      <c r="BM85" s="285"/>
      <c r="BN85" s="285"/>
      <c r="BO85" s="285"/>
      <c r="BP85" s="285"/>
      <c r="BQ85" s="408" t="str">
        <f t="shared" si="21"/>
        <v/>
      </c>
      <c r="BR85" s="331"/>
      <c r="BS85" s="324"/>
      <c r="BT85" s="324"/>
    </row>
    <row r="86" spans="1:72" ht="13.5" customHeight="1" x14ac:dyDescent="0.5">
      <c r="Q86" s="324"/>
      <c r="R86" s="322"/>
      <c r="S86" s="418">
        <f t="shared" si="20"/>
        <v>27</v>
      </c>
      <c r="T86" s="311"/>
      <c r="U86" s="311"/>
      <c r="V86" s="311"/>
      <c r="W86" s="311"/>
      <c r="X86" s="311"/>
      <c r="Y86" s="311"/>
      <c r="Z86" s="311"/>
      <c r="AA86" s="311"/>
      <c r="AB86" s="311"/>
      <c r="AC86" s="311"/>
      <c r="AD86" s="311"/>
      <c r="AE86" s="311"/>
      <c r="AF86" s="323"/>
      <c r="AG86" s="325"/>
      <c r="AH86" s="723"/>
      <c r="AI86" s="325"/>
      <c r="AJ86" s="280"/>
      <c r="AK86" s="410">
        <v>8</v>
      </c>
      <c r="AL86" s="285"/>
      <c r="AM86" s="285"/>
      <c r="AN86" s="285"/>
      <c r="AO86" s="285"/>
      <c r="AP86" s="285"/>
      <c r="AQ86" s="285"/>
      <c r="AR86" s="285"/>
      <c r="AS86" s="285"/>
      <c r="AT86" s="285"/>
      <c r="AU86" s="285"/>
      <c r="AV86" s="285"/>
      <c r="AW86" s="285"/>
      <c r="AX86" s="285"/>
      <c r="AY86" s="285"/>
      <c r="AZ86" s="285"/>
      <c r="BA86" s="285"/>
      <c r="BB86" s="285"/>
      <c r="BC86" s="285"/>
      <c r="BD86" s="285"/>
      <c r="BE86" s="285"/>
      <c r="BF86" s="285"/>
      <c r="BG86" s="285"/>
      <c r="BH86" s="285"/>
      <c r="BI86" s="285"/>
      <c r="BJ86" s="285"/>
      <c r="BK86" s="285"/>
      <c r="BL86" s="285"/>
      <c r="BM86" s="285"/>
      <c r="BN86" s="285"/>
      <c r="BO86" s="285"/>
      <c r="BP86" s="285"/>
      <c r="BQ86" s="408" t="str">
        <f t="shared" si="21"/>
        <v/>
      </c>
      <c r="BR86" s="331"/>
      <c r="BS86" s="324"/>
      <c r="BT86" s="324"/>
    </row>
    <row r="87" spans="1:72" ht="13.5" customHeight="1" x14ac:dyDescent="0.5">
      <c r="Q87" s="324"/>
      <c r="R87" s="322"/>
      <c r="S87" s="418">
        <f t="shared" si="20"/>
        <v>28</v>
      </c>
      <c r="T87" s="311"/>
      <c r="U87" s="311"/>
      <c r="V87" s="311"/>
      <c r="W87" s="311"/>
      <c r="X87" s="311"/>
      <c r="Y87" s="311"/>
      <c r="Z87" s="311"/>
      <c r="AA87" s="311"/>
      <c r="AB87" s="311"/>
      <c r="AC87" s="311"/>
      <c r="AD87" s="311"/>
      <c r="AE87" s="311"/>
      <c r="AF87" s="323"/>
      <c r="AG87" s="325"/>
      <c r="AH87" s="723"/>
      <c r="AI87" s="325"/>
      <c r="AJ87" s="280"/>
      <c r="AK87" s="410">
        <v>9</v>
      </c>
      <c r="AL87" s="285"/>
      <c r="AM87" s="285"/>
      <c r="AN87" s="285"/>
      <c r="AO87" s="285"/>
      <c r="AP87" s="285"/>
      <c r="AQ87" s="285"/>
      <c r="AR87" s="285"/>
      <c r="AS87" s="285"/>
      <c r="AT87" s="285"/>
      <c r="AU87" s="285"/>
      <c r="AV87" s="285"/>
      <c r="AW87" s="285"/>
      <c r="AX87" s="285"/>
      <c r="AY87" s="285"/>
      <c r="AZ87" s="285"/>
      <c r="BA87" s="285"/>
      <c r="BB87" s="285"/>
      <c r="BC87" s="285"/>
      <c r="BD87" s="285"/>
      <c r="BE87" s="285"/>
      <c r="BF87" s="285"/>
      <c r="BG87" s="285"/>
      <c r="BH87" s="285"/>
      <c r="BI87" s="285"/>
      <c r="BJ87" s="285"/>
      <c r="BK87" s="285"/>
      <c r="BL87" s="285"/>
      <c r="BM87" s="285"/>
      <c r="BN87" s="285"/>
      <c r="BO87" s="285"/>
      <c r="BP87" s="285"/>
      <c r="BQ87" s="408" t="str">
        <f t="shared" si="21"/>
        <v/>
      </c>
      <c r="BR87" s="331"/>
      <c r="BS87" s="324"/>
      <c r="BT87" s="324"/>
    </row>
    <row r="88" spans="1:72" ht="13.5" customHeight="1" x14ac:dyDescent="0.5">
      <c r="Q88" s="324"/>
      <c r="R88" s="322"/>
      <c r="S88" s="418">
        <f>S87+1</f>
        <v>29</v>
      </c>
      <c r="T88" s="311"/>
      <c r="U88" s="311"/>
      <c r="V88" s="311"/>
      <c r="W88" s="311"/>
      <c r="X88" s="311"/>
      <c r="Y88" s="311"/>
      <c r="Z88" s="311"/>
      <c r="AA88" s="311"/>
      <c r="AB88" s="311"/>
      <c r="AC88" s="311"/>
      <c r="AD88" s="311"/>
      <c r="AE88" s="311"/>
      <c r="AF88" s="323"/>
      <c r="AG88" s="325"/>
      <c r="AH88" s="723"/>
      <c r="AI88" s="325"/>
      <c r="AJ88" s="280"/>
      <c r="AK88" s="410">
        <v>10</v>
      </c>
      <c r="AL88" s="285"/>
      <c r="AM88" s="285"/>
      <c r="AN88" s="285"/>
      <c r="AO88" s="285"/>
      <c r="AP88" s="285"/>
      <c r="AQ88" s="285"/>
      <c r="AR88" s="285"/>
      <c r="AS88" s="285"/>
      <c r="AT88" s="285"/>
      <c r="AU88" s="285"/>
      <c r="AV88" s="285"/>
      <c r="AW88" s="285"/>
      <c r="AX88" s="285"/>
      <c r="AY88" s="285"/>
      <c r="AZ88" s="285"/>
      <c r="BA88" s="285"/>
      <c r="BB88" s="285"/>
      <c r="BC88" s="285"/>
      <c r="BD88" s="285"/>
      <c r="BE88" s="285"/>
      <c r="BF88" s="285"/>
      <c r="BG88" s="285"/>
      <c r="BH88" s="285"/>
      <c r="BI88" s="285"/>
      <c r="BJ88" s="285"/>
      <c r="BK88" s="285"/>
      <c r="BL88" s="285"/>
      <c r="BM88" s="285"/>
      <c r="BN88" s="285"/>
      <c r="BO88" s="285"/>
      <c r="BP88" s="285"/>
      <c r="BQ88" s="408" t="str">
        <f t="shared" si="21"/>
        <v/>
      </c>
      <c r="BR88" s="331"/>
      <c r="BS88" s="324"/>
      <c r="BT88" s="324"/>
    </row>
    <row r="89" spans="1:72" ht="13.5" customHeight="1" x14ac:dyDescent="0.5">
      <c r="Q89" s="324"/>
      <c r="R89" s="322"/>
      <c r="S89" s="419">
        <f t="shared" si="20"/>
        <v>30</v>
      </c>
      <c r="T89" s="311"/>
      <c r="U89" s="311"/>
      <c r="V89" s="311"/>
      <c r="W89" s="311"/>
      <c r="X89" s="311"/>
      <c r="Y89" s="311"/>
      <c r="Z89" s="311"/>
      <c r="AA89" s="311"/>
      <c r="AB89" s="311"/>
      <c r="AC89" s="311"/>
      <c r="AD89" s="311"/>
      <c r="AE89" s="311"/>
      <c r="AF89" s="323"/>
      <c r="AG89" s="358">
        <f>COUNT(T60:AE89)</f>
        <v>0</v>
      </c>
      <c r="AH89" s="723"/>
      <c r="AI89" s="325"/>
      <c r="AJ89" s="280"/>
      <c r="AK89" s="410">
        <v>11</v>
      </c>
      <c r="AL89" s="285"/>
      <c r="AM89" s="285"/>
      <c r="AN89" s="285"/>
      <c r="AO89" s="285"/>
      <c r="AP89" s="285"/>
      <c r="AQ89" s="285"/>
      <c r="AR89" s="285"/>
      <c r="AS89" s="285"/>
      <c r="AT89" s="285"/>
      <c r="AU89" s="285"/>
      <c r="AV89" s="285"/>
      <c r="AW89" s="285"/>
      <c r="AX89" s="285"/>
      <c r="AY89" s="285"/>
      <c r="AZ89" s="285"/>
      <c r="BA89" s="285"/>
      <c r="BB89" s="285"/>
      <c r="BC89" s="285"/>
      <c r="BD89" s="285"/>
      <c r="BE89" s="285"/>
      <c r="BF89" s="285"/>
      <c r="BG89" s="285"/>
      <c r="BH89" s="285"/>
      <c r="BI89" s="285"/>
      <c r="BJ89" s="285"/>
      <c r="BK89" s="285"/>
      <c r="BL89" s="285"/>
      <c r="BM89" s="285"/>
      <c r="BN89" s="285"/>
      <c r="BO89" s="285"/>
      <c r="BP89" s="285"/>
      <c r="BQ89" s="408" t="str">
        <f t="shared" si="21"/>
        <v/>
      </c>
      <c r="BR89" s="331"/>
      <c r="BS89" s="324"/>
      <c r="BT89" s="324"/>
    </row>
    <row r="90" spans="1:72" ht="13.5" customHeight="1" thickBot="1" x14ac:dyDescent="0.55000000000000004">
      <c r="Q90" s="324"/>
      <c r="R90" s="332"/>
      <c r="S90" s="378"/>
      <c r="T90" s="333"/>
      <c r="U90" s="333"/>
      <c r="V90" s="333"/>
      <c r="W90" s="333"/>
      <c r="X90" s="333"/>
      <c r="Y90" s="333"/>
      <c r="Z90" s="333"/>
      <c r="AA90" s="333"/>
      <c r="AB90" s="333"/>
      <c r="AC90" s="333"/>
      <c r="AD90" s="333"/>
      <c r="AE90" s="333"/>
      <c r="AF90" s="334"/>
      <c r="AG90" s="325"/>
      <c r="AH90" s="424"/>
      <c r="AI90" s="325"/>
      <c r="AJ90" s="280"/>
      <c r="AK90" s="410">
        <v>12</v>
      </c>
      <c r="AL90" s="285"/>
      <c r="AM90" s="285"/>
      <c r="AN90" s="285"/>
      <c r="AO90" s="285"/>
      <c r="AP90" s="285"/>
      <c r="AQ90" s="285"/>
      <c r="AR90" s="285"/>
      <c r="AS90" s="285"/>
      <c r="AT90" s="285"/>
      <c r="AU90" s="285"/>
      <c r="AV90" s="285"/>
      <c r="AW90" s="285"/>
      <c r="AX90" s="285"/>
      <c r="AY90" s="285"/>
      <c r="AZ90" s="285"/>
      <c r="BA90" s="285"/>
      <c r="BB90" s="285"/>
      <c r="BC90" s="285"/>
      <c r="BD90" s="285"/>
      <c r="BE90" s="285"/>
      <c r="BF90" s="285"/>
      <c r="BG90" s="285"/>
      <c r="BH90" s="285"/>
      <c r="BI90" s="285"/>
      <c r="BJ90" s="285"/>
      <c r="BK90" s="285"/>
      <c r="BL90" s="285"/>
      <c r="BM90" s="285"/>
      <c r="BN90" s="285"/>
      <c r="BO90" s="285"/>
      <c r="BP90" s="285"/>
      <c r="BQ90" s="408" t="str">
        <f t="shared" si="21"/>
        <v/>
      </c>
      <c r="BR90" s="331"/>
      <c r="BS90" s="324"/>
      <c r="BT90" s="324"/>
    </row>
    <row r="91" spans="1:72" ht="13.5" customHeight="1" x14ac:dyDescent="0.5">
      <c r="Q91" s="324"/>
      <c r="R91" s="326"/>
      <c r="S91" s="362"/>
      <c r="T91" s="352"/>
      <c r="U91" s="352"/>
      <c r="V91" s="352"/>
      <c r="W91" s="352"/>
      <c r="X91" s="352"/>
      <c r="Y91" s="352"/>
      <c r="Z91" s="352"/>
      <c r="AA91" s="352"/>
      <c r="AB91" s="352"/>
      <c r="AC91" s="352"/>
      <c r="AD91" s="352"/>
      <c r="AE91" s="352"/>
      <c r="AF91" s="352"/>
      <c r="AG91" s="325"/>
      <c r="AH91" s="424"/>
      <c r="AI91" s="325"/>
      <c r="AJ91" s="280"/>
      <c r="AK91" s="410">
        <v>13</v>
      </c>
      <c r="AL91" s="285"/>
      <c r="AM91" s="285"/>
      <c r="AN91" s="285"/>
      <c r="AO91" s="285"/>
      <c r="AP91" s="285"/>
      <c r="AQ91" s="285"/>
      <c r="AR91" s="285"/>
      <c r="AS91" s="285"/>
      <c r="AT91" s="285"/>
      <c r="AU91" s="285"/>
      <c r="AV91" s="285"/>
      <c r="AW91" s="285"/>
      <c r="AX91" s="285"/>
      <c r="AY91" s="285"/>
      <c r="AZ91" s="285"/>
      <c r="BA91" s="285"/>
      <c r="BB91" s="285"/>
      <c r="BC91" s="285"/>
      <c r="BD91" s="285"/>
      <c r="BE91" s="285"/>
      <c r="BF91" s="285"/>
      <c r="BG91" s="285"/>
      <c r="BH91" s="285"/>
      <c r="BI91" s="285"/>
      <c r="BJ91" s="285"/>
      <c r="BK91" s="285"/>
      <c r="BL91" s="285"/>
      <c r="BM91" s="285"/>
      <c r="BN91" s="285"/>
      <c r="BO91" s="285"/>
      <c r="BP91" s="285"/>
      <c r="BQ91" s="408" t="str">
        <f t="shared" si="21"/>
        <v/>
      </c>
      <c r="BR91" s="331"/>
      <c r="BS91" s="324"/>
      <c r="BT91" s="324"/>
    </row>
    <row r="92" spans="1:72" ht="13.5" customHeight="1" thickBot="1" x14ac:dyDescent="0.55000000000000004">
      <c r="Q92" s="324"/>
      <c r="R92" s="355"/>
      <c r="S92" s="353"/>
      <c r="T92" s="356"/>
      <c r="U92" s="356"/>
      <c r="V92" s="356"/>
      <c r="W92" s="356"/>
      <c r="X92" s="356"/>
      <c r="Y92" s="356"/>
      <c r="Z92" s="356"/>
      <c r="AA92" s="356"/>
      <c r="AB92" s="356"/>
      <c r="AC92" s="356"/>
      <c r="AD92" s="356"/>
      <c r="AE92" s="356"/>
      <c r="AF92" s="356"/>
      <c r="AG92" s="325"/>
      <c r="AH92" s="424"/>
      <c r="AI92" s="325"/>
      <c r="AJ92" s="280"/>
      <c r="AK92" s="410">
        <v>14</v>
      </c>
      <c r="AL92" s="285"/>
      <c r="AM92" s="285"/>
      <c r="AN92" s="285"/>
      <c r="AO92" s="285"/>
      <c r="AP92" s="285"/>
      <c r="AQ92" s="285"/>
      <c r="AR92" s="285"/>
      <c r="AS92" s="285"/>
      <c r="AT92" s="285"/>
      <c r="AU92" s="285"/>
      <c r="AV92" s="285"/>
      <c r="AW92" s="285"/>
      <c r="AX92" s="285"/>
      <c r="AY92" s="285"/>
      <c r="AZ92" s="285"/>
      <c r="BA92" s="285"/>
      <c r="BB92" s="285"/>
      <c r="BC92" s="285"/>
      <c r="BD92" s="285"/>
      <c r="BE92" s="285"/>
      <c r="BF92" s="285"/>
      <c r="BG92" s="285"/>
      <c r="BH92" s="285"/>
      <c r="BI92" s="285"/>
      <c r="BJ92" s="285"/>
      <c r="BK92" s="285"/>
      <c r="BL92" s="285"/>
      <c r="BM92" s="285"/>
      <c r="BN92" s="285"/>
      <c r="BO92" s="285"/>
      <c r="BP92" s="285"/>
      <c r="BQ92" s="408" t="str">
        <f t="shared" ref="BQ92:BQ102" si="22">IFERROR(AVERAGE(AL92:BP92),"")</f>
        <v/>
      </c>
      <c r="BR92" s="331"/>
      <c r="BS92" s="324"/>
      <c r="BT92" s="324"/>
    </row>
    <row r="93" spans="1:72" ht="13.5" customHeight="1" x14ac:dyDescent="0.5">
      <c r="Q93" s="326"/>
      <c r="R93" s="428" t="str">
        <f>'Part I-Instuctions'!B3</f>
        <v>Duke OSW ARFI Submission Uptake Form_UPDATED 04.17.2025</v>
      </c>
      <c r="S93" s="382"/>
      <c r="T93" s="259"/>
      <c r="U93" s="259"/>
      <c r="V93" s="259"/>
      <c r="W93" s="259"/>
      <c r="X93" s="259"/>
      <c r="Y93" s="259"/>
      <c r="Z93" s="258"/>
      <c r="AA93" s="258"/>
      <c r="AB93" s="258"/>
      <c r="AC93" s="258"/>
      <c r="AD93" s="258"/>
      <c r="AE93" s="258"/>
      <c r="AF93" s="260"/>
      <c r="AG93" s="325"/>
      <c r="AH93" s="424"/>
      <c r="AI93" s="325"/>
      <c r="AJ93" s="280"/>
      <c r="AK93" s="410">
        <v>15</v>
      </c>
      <c r="AL93" s="285"/>
      <c r="AM93" s="285"/>
      <c r="AN93" s="285"/>
      <c r="AO93" s="285"/>
      <c r="AP93" s="285"/>
      <c r="AQ93" s="285"/>
      <c r="AR93" s="285"/>
      <c r="AS93" s="285"/>
      <c r="AT93" s="285"/>
      <c r="AU93" s="285"/>
      <c r="AV93" s="285"/>
      <c r="AW93" s="285"/>
      <c r="AX93" s="285"/>
      <c r="AY93" s="285"/>
      <c r="AZ93" s="285"/>
      <c r="BA93" s="285"/>
      <c r="BB93" s="285"/>
      <c r="BC93" s="285"/>
      <c r="BD93" s="285"/>
      <c r="BE93" s="285"/>
      <c r="BF93" s="285"/>
      <c r="BG93" s="285"/>
      <c r="BH93" s="285"/>
      <c r="BI93" s="285"/>
      <c r="BJ93" s="285"/>
      <c r="BK93" s="285"/>
      <c r="BL93" s="285"/>
      <c r="BM93" s="285"/>
      <c r="BN93" s="285"/>
      <c r="BO93" s="285"/>
      <c r="BP93" s="285"/>
      <c r="BQ93" s="408" t="str">
        <f t="shared" si="22"/>
        <v/>
      </c>
      <c r="BR93" s="331"/>
      <c r="BS93" s="324"/>
      <c r="BT93" s="324"/>
    </row>
    <row r="94" spans="1:72" ht="18" x14ac:dyDescent="0.55000000000000004">
      <c r="Q94" s="326"/>
      <c r="R94" s="551" t="s">
        <v>362</v>
      </c>
      <c r="S94" s="615"/>
      <c r="T94" s="615"/>
      <c r="U94" s="615"/>
      <c r="V94" s="615"/>
      <c r="W94" s="615"/>
      <c r="X94" s="615"/>
      <c r="Y94" s="615"/>
      <c r="Z94" s="615"/>
      <c r="AA94" s="615"/>
      <c r="AB94" s="615"/>
      <c r="AC94" s="615"/>
      <c r="AD94" s="615"/>
      <c r="AE94" s="615"/>
      <c r="AF94" s="616"/>
      <c r="AG94" s="353"/>
      <c r="AH94" s="325"/>
      <c r="AI94" s="325"/>
      <c r="AJ94" s="280"/>
      <c r="AK94" s="410">
        <v>16</v>
      </c>
      <c r="AL94" s="285"/>
      <c r="AM94" s="285"/>
      <c r="AN94" s="285"/>
      <c r="AO94" s="285"/>
      <c r="AP94" s="285"/>
      <c r="AQ94" s="285"/>
      <c r="AR94" s="285"/>
      <c r="AS94" s="285"/>
      <c r="AT94" s="285"/>
      <c r="AU94" s="285"/>
      <c r="AV94" s="285"/>
      <c r="AW94" s="285"/>
      <c r="AX94" s="285"/>
      <c r="AY94" s="285"/>
      <c r="AZ94" s="285"/>
      <c r="BA94" s="285"/>
      <c r="BB94" s="285"/>
      <c r="BC94" s="285"/>
      <c r="BD94" s="285"/>
      <c r="BE94" s="285"/>
      <c r="BF94" s="285"/>
      <c r="BG94" s="285"/>
      <c r="BH94" s="285"/>
      <c r="BI94" s="285"/>
      <c r="BJ94" s="285"/>
      <c r="BK94" s="285"/>
      <c r="BL94" s="285"/>
      <c r="BM94" s="285"/>
      <c r="BN94" s="285"/>
      <c r="BO94" s="285"/>
      <c r="BP94" s="285"/>
      <c r="BQ94" s="408" t="str">
        <f t="shared" si="22"/>
        <v/>
      </c>
      <c r="BR94" s="331"/>
      <c r="BS94" s="324"/>
      <c r="BT94" s="324"/>
    </row>
    <row r="95" spans="1:72" ht="18" x14ac:dyDescent="0.55000000000000004">
      <c r="Q95" s="326"/>
      <c r="R95" s="551" t="s">
        <v>422</v>
      </c>
      <c r="S95" s="615"/>
      <c r="T95" s="615"/>
      <c r="U95" s="615"/>
      <c r="V95" s="615"/>
      <c r="W95" s="615"/>
      <c r="X95" s="615"/>
      <c r="Y95" s="615"/>
      <c r="Z95" s="615"/>
      <c r="AA95" s="615"/>
      <c r="AB95" s="615"/>
      <c r="AC95" s="615"/>
      <c r="AD95" s="615"/>
      <c r="AE95" s="615"/>
      <c r="AF95" s="616"/>
      <c r="AG95" s="325"/>
      <c r="AH95" s="325"/>
      <c r="AI95" s="325"/>
      <c r="AJ95" s="280"/>
      <c r="AK95" s="410">
        <v>17</v>
      </c>
      <c r="AL95" s="285"/>
      <c r="AM95" s="285"/>
      <c r="AN95" s="285"/>
      <c r="AO95" s="285"/>
      <c r="AP95" s="285"/>
      <c r="AQ95" s="285"/>
      <c r="AR95" s="285"/>
      <c r="AS95" s="285"/>
      <c r="AT95" s="285"/>
      <c r="AU95" s="285"/>
      <c r="AV95" s="285"/>
      <c r="AW95" s="285"/>
      <c r="AX95" s="285"/>
      <c r="AY95" s="285"/>
      <c r="AZ95" s="285"/>
      <c r="BA95" s="285"/>
      <c r="BB95" s="285"/>
      <c r="BC95" s="285"/>
      <c r="BD95" s="285"/>
      <c r="BE95" s="285"/>
      <c r="BF95" s="285"/>
      <c r="BG95" s="285"/>
      <c r="BH95" s="285"/>
      <c r="BI95" s="285"/>
      <c r="BJ95" s="285"/>
      <c r="BK95" s="285"/>
      <c r="BL95" s="285"/>
      <c r="BM95" s="285"/>
      <c r="BN95" s="285"/>
      <c r="BO95" s="285"/>
      <c r="BP95" s="285"/>
      <c r="BQ95" s="408" t="str">
        <f t="shared" si="22"/>
        <v/>
      </c>
      <c r="BR95" s="331"/>
      <c r="BS95" s="324"/>
      <c r="BT95" s="324"/>
    </row>
    <row r="96" spans="1:72" ht="13.5" customHeight="1" x14ac:dyDescent="0.5">
      <c r="Q96" s="324"/>
      <c r="R96" s="270"/>
      <c r="S96" s="266"/>
      <c r="T96" s="266"/>
      <c r="U96" s="266"/>
      <c r="V96" s="266"/>
      <c r="W96" s="266"/>
      <c r="X96" s="266"/>
      <c r="Y96" s="266"/>
      <c r="Z96" s="310"/>
      <c r="AA96" s="266"/>
      <c r="AB96" s="266"/>
      <c r="AC96" s="266"/>
      <c r="AD96" s="266"/>
      <c r="AE96" s="266"/>
      <c r="AF96" s="271"/>
      <c r="AG96" s="325"/>
      <c r="AH96" s="325"/>
      <c r="AI96" s="325"/>
      <c r="AJ96" s="280"/>
      <c r="AK96" s="410">
        <v>18</v>
      </c>
      <c r="AL96" s="285"/>
      <c r="AM96" s="285"/>
      <c r="AN96" s="285"/>
      <c r="AO96" s="285"/>
      <c r="AP96" s="285"/>
      <c r="AQ96" s="285"/>
      <c r="AR96" s="285"/>
      <c r="AS96" s="285"/>
      <c r="AT96" s="285"/>
      <c r="AU96" s="285"/>
      <c r="AV96" s="285"/>
      <c r="AW96" s="285"/>
      <c r="AX96" s="285"/>
      <c r="AY96" s="285"/>
      <c r="AZ96" s="285"/>
      <c r="BA96" s="285"/>
      <c r="BB96" s="285"/>
      <c r="BC96" s="285"/>
      <c r="BD96" s="285"/>
      <c r="BE96" s="285"/>
      <c r="BF96" s="285"/>
      <c r="BG96" s="285"/>
      <c r="BH96" s="285"/>
      <c r="BI96" s="285"/>
      <c r="BJ96" s="285"/>
      <c r="BK96" s="285"/>
      <c r="BL96" s="285"/>
      <c r="BM96" s="285"/>
      <c r="BN96" s="285"/>
      <c r="BO96" s="285"/>
      <c r="BP96" s="285"/>
      <c r="BQ96" s="408" t="str">
        <f t="shared" si="22"/>
        <v/>
      </c>
      <c r="BR96" s="331"/>
      <c r="BS96" s="324"/>
      <c r="BT96" s="324"/>
    </row>
    <row r="97" spans="17:72" ht="13.5" customHeight="1" x14ac:dyDescent="0.5">
      <c r="Q97" s="324"/>
      <c r="R97" s="283"/>
      <c r="S97" s="310"/>
      <c r="T97" s="257"/>
      <c r="U97" s="257"/>
      <c r="V97" s="257"/>
      <c r="W97" s="257"/>
      <c r="X97" s="257"/>
      <c r="Y97" s="257"/>
      <c r="Z97" s="257"/>
      <c r="AA97" s="301"/>
      <c r="AB97" s="257"/>
      <c r="AC97" s="257"/>
      <c r="AD97" s="257"/>
      <c r="AE97" s="257"/>
      <c r="AF97" s="264"/>
      <c r="AG97" s="325"/>
      <c r="AH97" s="325"/>
      <c r="AI97" s="325"/>
      <c r="AJ97" s="280"/>
      <c r="AK97" s="410">
        <v>19</v>
      </c>
      <c r="AL97" s="285"/>
      <c r="AM97" s="285"/>
      <c r="AN97" s="285"/>
      <c r="AO97" s="285"/>
      <c r="AP97" s="285"/>
      <c r="AQ97" s="285"/>
      <c r="AR97" s="285"/>
      <c r="AS97" s="285"/>
      <c r="AT97" s="285"/>
      <c r="AU97" s="285"/>
      <c r="AV97" s="285"/>
      <c r="AW97" s="285"/>
      <c r="AX97" s="285"/>
      <c r="AY97" s="285"/>
      <c r="AZ97" s="285"/>
      <c r="BA97" s="285"/>
      <c r="BB97" s="285"/>
      <c r="BC97" s="285"/>
      <c r="BD97" s="285"/>
      <c r="BE97" s="285"/>
      <c r="BF97" s="285"/>
      <c r="BG97" s="285"/>
      <c r="BH97" s="285"/>
      <c r="BI97" s="285"/>
      <c r="BJ97" s="285"/>
      <c r="BK97" s="285"/>
      <c r="BL97" s="285"/>
      <c r="BM97" s="285"/>
      <c r="BN97" s="285"/>
      <c r="BO97" s="285"/>
      <c r="BP97" s="285"/>
      <c r="BQ97" s="408" t="str">
        <f t="shared" si="22"/>
        <v/>
      </c>
      <c r="BR97" s="331"/>
      <c r="BS97" s="324"/>
      <c r="BT97" s="324"/>
    </row>
    <row r="98" spans="17:72" ht="13.5" customHeight="1" x14ac:dyDescent="0.5">
      <c r="Q98" s="324"/>
      <c r="R98" s="283"/>
      <c r="S98" s="310" t="s">
        <v>418</v>
      </c>
      <c r="T98" s="257"/>
      <c r="U98" s="257"/>
      <c r="V98" s="257"/>
      <c r="W98" s="257"/>
      <c r="X98" s="257"/>
      <c r="Y98" s="257"/>
      <c r="Z98" s="257"/>
      <c r="AA98" s="301"/>
      <c r="AB98" s="257"/>
      <c r="AC98" s="257"/>
      <c r="AD98" s="257"/>
      <c r="AE98" s="257"/>
      <c r="AF98" s="264"/>
      <c r="AG98" s="325"/>
      <c r="AH98" s="325"/>
      <c r="AI98" s="325"/>
      <c r="AJ98" s="280"/>
      <c r="AK98" s="410">
        <v>20</v>
      </c>
      <c r="AL98" s="285"/>
      <c r="AM98" s="285"/>
      <c r="AN98" s="285"/>
      <c r="AO98" s="285"/>
      <c r="AP98" s="285"/>
      <c r="AQ98" s="285"/>
      <c r="AR98" s="285"/>
      <c r="AS98" s="285"/>
      <c r="AT98" s="285"/>
      <c r="AU98" s="285"/>
      <c r="AV98" s="285"/>
      <c r="AW98" s="285"/>
      <c r="AX98" s="285"/>
      <c r="AY98" s="285"/>
      <c r="AZ98" s="285"/>
      <c r="BA98" s="285"/>
      <c r="BB98" s="285"/>
      <c r="BC98" s="285"/>
      <c r="BD98" s="285"/>
      <c r="BE98" s="285"/>
      <c r="BF98" s="285"/>
      <c r="BG98" s="285"/>
      <c r="BH98" s="285"/>
      <c r="BI98" s="285"/>
      <c r="BJ98" s="285"/>
      <c r="BK98" s="285"/>
      <c r="BL98" s="285"/>
      <c r="BM98" s="285"/>
      <c r="BN98" s="285"/>
      <c r="BO98" s="285"/>
      <c r="BP98" s="285"/>
      <c r="BQ98" s="408" t="str">
        <f t="shared" si="22"/>
        <v/>
      </c>
      <c r="BR98" s="331"/>
      <c r="BS98" s="324"/>
      <c r="BT98" s="324"/>
    </row>
    <row r="99" spans="17:72" ht="16.149999999999999" thickBot="1" x14ac:dyDescent="0.55000000000000004">
      <c r="Q99" s="324"/>
      <c r="R99" s="283"/>
      <c r="S99" s="381"/>
      <c r="T99" s="734"/>
      <c r="U99" s="734"/>
      <c r="V99" s="735"/>
      <c r="W99" s="735"/>
      <c r="X99" s="257"/>
      <c r="Y99" s="257"/>
      <c r="Z99" s="257"/>
      <c r="AA99" s="301"/>
      <c r="AB99" s="257"/>
      <c r="AC99" s="257"/>
      <c r="AD99" s="257"/>
      <c r="AE99" s="257"/>
      <c r="AF99" s="264"/>
      <c r="AG99" s="325"/>
      <c r="AH99" s="325"/>
      <c r="AI99" s="325"/>
      <c r="AJ99" s="280"/>
      <c r="AK99" s="410">
        <v>21</v>
      </c>
      <c r="AL99" s="285"/>
      <c r="AM99" s="285"/>
      <c r="AN99" s="285"/>
      <c r="AO99" s="285"/>
      <c r="AP99" s="285"/>
      <c r="AQ99" s="285"/>
      <c r="AR99" s="285"/>
      <c r="AS99" s="285"/>
      <c r="AT99" s="285"/>
      <c r="AU99" s="285"/>
      <c r="AV99" s="285"/>
      <c r="AW99" s="285"/>
      <c r="AX99" s="285"/>
      <c r="AY99" s="285"/>
      <c r="AZ99" s="285"/>
      <c r="BA99" s="285"/>
      <c r="BB99" s="285"/>
      <c r="BC99" s="285"/>
      <c r="BD99" s="285"/>
      <c r="BE99" s="285"/>
      <c r="BF99" s="285"/>
      <c r="BG99" s="285"/>
      <c r="BH99" s="285"/>
      <c r="BI99" s="285"/>
      <c r="BJ99" s="285"/>
      <c r="BK99" s="285"/>
      <c r="BL99" s="285"/>
      <c r="BM99" s="285"/>
      <c r="BN99" s="285"/>
      <c r="BO99" s="285"/>
      <c r="BP99" s="285"/>
      <c r="BQ99" s="408" t="str">
        <f t="shared" si="22"/>
        <v/>
      </c>
      <c r="BR99" s="331"/>
      <c r="BS99" s="324"/>
      <c r="BT99" s="324"/>
    </row>
    <row r="100" spans="17:72" ht="13.5" customHeight="1" thickBot="1" x14ac:dyDescent="0.55000000000000004">
      <c r="Q100" s="324"/>
      <c r="R100" s="283"/>
      <c r="S100" s="726" t="s">
        <v>297</v>
      </c>
      <c r="T100" s="726" t="s">
        <v>386</v>
      </c>
      <c r="U100" s="729" t="s">
        <v>387</v>
      </c>
      <c r="V100" s="729" t="s">
        <v>389</v>
      </c>
      <c r="W100" s="731" t="s">
        <v>390</v>
      </c>
      <c r="X100" s="257"/>
      <c r="Y100" s="257"/>
      <c r="Z100" s="257"/>
      <c r="AA100" s="733"/>
      <c r="AB100" s="733"/>
      <c r="AC100" s="257"/>
      <c r="AD100" s="257"/>
      <c r="AE100" s="257"/>
      <c r="AF100" s="264"/>
      <c r="AG100" s="325"/>
      <c r="AH100" s="325"/>
      <c r="AI100" s="325"/>
      <c r="AJ100" s="280"/>
      <c r="AK100" s="410">
        <v>22</v>
      </c>
      <c r="AL100" s="285"/>
      <c r="AM100" s="285"/>
      <c r="AN100" s="285"/>
      <c r="AO100" s="285"/>
      <c r="AP100" s="285"/>
      <c r="AQ100" s="285"/>
      <c r="AR100" s="285"/>
      <c r="AS100" s="285"/>
      <c r="AT100" s="285"/>
      <c r="AU100" s="285"/>
      <c r="AV100" s="285"/>
      <c r="AW100" s="285"/>
      <c r="AX100" s="285"/>
      <c r="AY100" s="285"/>
      <c r="AZ100" s="285"/>
      <c r="BA100" s="285"/>
      <c r="BB100" s="285"/>
      <c r="BC100" s="285"/>
      <c r="BD100" s="285"/>
      <c r="BE100" s="285"/>
      <c r="BF100" s="285"/>
      <c r="BG100" s="285"/>
      <c r="BH100" s="285"/>
      <c r="BI100" s="285"/>
      <c r="BJ100" s="285"/>
      <c r="BK100" s="285"/>
      <c r="BL100" s="285"/>
      <c r="BM100" s="285"/>
      <c r="BN100" s="285"/>
      <c r="BO100" s="285"/>
      <c r="BP100" s="285"/>
      <c r="BQ100" s="408" t="str">
        <f t="shared" si="22"/>
        <v/>
      </c>
      <c r="BR100" s="331"/>
      <c r="BS100" s="324"/>
      <c r="BT100" s="324"/>
    </row>
    <row r="101" spans="17:72" ht="13.5" customHeight="1" thickBot="1" x14ac:dyDescent="0.55000000000000004">
      <c r="Q101" s="324"/>
      <c r="R101" s="283"/>
      <c r="S101" s="726" t="s">
        <v>297</v>
      </c>
      <c r="T101" s="728"/>
      <c r="U101" s="730"/>
      <c r="V101" s="730"/>
      <c r="W101" s="732"/>
      <c r="X101" s="257"/>
      <c r="Y101" s="257"/>
      <c r="Z101" s="257"/>
      <c r="AA101" s="733"/>
      <c r="AB101" s="733"/>
      <c r="AC101" s="257"/>
      <c r="AD101" s="257"/>
      <c r="AE101" s="257"/>
      <c r="AF101" s="264"/>
      <c r="AG101" s="325"/>
      <c r="AH101" s="325"/>
      <c r="AI101" s="325"/>
      <c r="AJ101" s="280"/>
      <c r="AK101" s="410">
        <v>23</v>
      </c>
      <c r="AL101" s="285"/>
      <c r="AM101" s="285"/>
      <c r="AN101" s="285"/>
      <c r="AO101" s="285"/>
      <c r="AP101" s="285"/>
      <c r="AQ101" s="285"/>
      <c r="AR101" s="285"/>
      <c r="AS101" s="285"/>
      <c r="AT101" s="285"/>
      <c r="AU101" s="285"/>
      <c r="AV101" s="285"/>
      <c r="AW101" s="285"/>
      <c r="AX101" s="285"/>
      <c r="AY101" s="285"/>
      <c r="AZ101" s="285"/>
      <c r="BA101" s="285"/>
      <c r="BB101" s="285"/>
      <c r="BC101" s="285"/>
      <c r="BD101" s="285"/>
      <c r="BE101" s="285"/>
      <c r="BF101" s="285"/>
      <c r="BG101" s="285"/>
      <c r="BH101" s="285"/>
      <c r="BI101" s="285"/>
      <c r="BJ101" s="285"/>
      <c r="BK101" s="285"/>
      <c r="BL101" s="285"/>
      <c r="BM101" s="285"/>
      <c r="BN101" s="285"/>
      <c r="BO101" s="285"/>
      <c r="BP101" s="285"/>
      <c r="BQ101" s="408" t="str">
        <f t="shared" si="22"/>
        <v/>
      </c>
      <c r="BR101" s="331"/>
      <c r="BS101" s="324"/>
      <c r="BT101" s="324"/>
    </row>
    <row r="102" spans="17:72" ht="13.5" customHeight="1" x14ac:dyDescent="0.5">
      <c r="Q102" s="324"/>
      <c r="R102" s="283"/>
      <c r="S102" s="420">
        <v>1</v>
      </c>
      <c r="T102" s="366"/>
      <c r="U102" s="366"/>
      <c r="V102" s="367"/>
      <c r="W102" s="368"/>
      <c r="X102" s="257"/>
      <c r="Z102" s="257"/>
      <c r="AA102" s="257"/>
      <c r="AB102" s="257"/>
      <c r="AC102" s="257"/>
      <c r="AD102" s="257"/>
      <c r="AE102" s="257"/>
      <c r="AF102" s="264"/>
      <c r="AG102" s="325"/>
      <c r="AH102" s="325"/>
      <c r="AI102" s="325"/>
      <c r="AJ102" s="280"/>
      <c r="AK102" s="411">
        <v>24</v>
      </c>
      <c r="AL102" s="294"/>
      <c r="AM102" s="294"/>
      <c r="AN102" s="294"/>
      <c r="AO102" s="294"/>
      <c r="AP102" s="294"/>
      <c r="AQ102" s="294"/>
      <c r="AR102" s="294"/>
      <c r="AS102" s="294"/>
      <c r="AT102" s="294"/>
      <c r="AU102" s="294"/>
      <c r="AV102" s="294"/>
      <c r="AW102" s="294"/>
      <c r="AX102" s="294"/>
      <c r="AY102" s="294"/>
      <c r="AZ102" s="294"/>
      <c r="BA102" s="294"/>
      <c r="BB102" s="294"/>
      <c r="BC102" s="294"/>
      <c r="BD102" s="294"/>
      <c r="BE102" s="294"/>
      <c r="BF102" s="294"/>
      <c r="BG102" s="294"/>
      <c r="BH102" s="294"/>
      <c r="BI102" s="294"/>
      <c r="BJ102" s="294"/>
      <c r="BK102" s="294"/>
      <c r="BL102" s="294"/>
      <c r="BM102" s="294"/>
      <c r="BN102" s="294"/>
      <c r="BO102" s="294"/>
      <c r="BP102" s="294"/>
      <c r="BQ102" s="409" t="str">
        <f t="shared" si="22"/>
        <v/>
      </c>
      <c r="BR102" s="331"/>
      <c r="BS102" s="324"/>
      <c r="BT102" s="324"/>
    </row>
    <row r="103" spans="17:72" ht="13.5" customHeight="1" x14ac:dyDescent="0.5">
      <c r="Q103" s="324"/>
      <c r="R103" s="283"/>
      <c r="S103" s="421">
        <v>2</v>
      </c>
      <c r="T103" s="313"/>
      <c r="U103" s="313"/>
      <c r="V103" s="314"/>
      <c r="W103" s="369"/>
      <c r="X103" s="257"/>
      <c r="Y103" s="257"/>
      <c r="Z103" s="257"/>
      <c r="AA103" s="257"/>
      <c r="AB103" s="257"/>
      <c r="AC103" s="257"/>
      <c r="AD103" s="257"/>
      <c r="AE103" s="257"/>
      <c r="AF103" s="264"/>
      <c r="AG103" s="325"/>
      <c r="AH103" s="325"/>
      <c r="AI103" s="325"/>
      <c r="AJ103" s="280"/>
      <c r="AK103" s="274"/>
      <c r="AL103" s="267"/>
      <c r="AM103" s="267"/>
      <c r="AN103" s="267"/>
      <c r="AO103" s="267"/>
      <c r="AP103" s="267"/>
      <c r="AQ103" s="267"/>
      <c r="AR103" s="267"/>
      <c r="AS103" s="267"/>
      <c r="AT103" s="267"/>
      <c r="AU103" s="267"/>
      <c r="AV103" s="267"/>
      <c r="AW103" s="267"/>
      <c r="AX103" s="267"/>
      <c r="AY103" s="267"/>
      <c r="AZ103" s="267"/>
      <c r="BA103" s="267"/>
      <c r="BB103" s="267"/>
      <c r="BC103" s="267"/>
      <c r="BD103" s="267"/>
      <c r="BE103" s="267"/>
      <c r="BF103" s="267"/>
      <c r="BG103" s="267"/>
      <c r="BH103" s="267"/>
      <c r="BI103" s="267"/>
      <c r="BJ103" s="267"/>
      <c r="BK103" s="267"/>
      <c r="BL103" s="267"/>
      <c r="BM103" s="267"/>
      <c r="BN103" s="267"/>
      <c r="BO103" s="267"/>
      <c r="BP103" s="267"/>
      <c r="BQ103" s="267"/>
      <c r="BR103" s="331"/>
      <c r="BS103" s="324"/>
      <c r="BT103" s="324"/>
    </row>
    <row r="104" spans="17:72" ht="13.5" customHeight="1" x14ac:dyDescent="0.5">
      <c r="Q104" s="324"/>
      <c r="R104" s="283"/>
      <c r="S104" s="421">
        <v>3</v>
      </c>
      <c r="T104" s="313"/>
      <c r="U104" s="313"/>
      <c r="V104" s="314"/>
      <c r="W104" s="369"/>
      <c r="X104" s="257"/>
      <c r="Y104" s="257"/>
      <c r="Z104" s="257"/>
      <c r="AA104" s="257"/>
      <c r="AB104" s="257"/>
      <c r="AC104" s="257"/>
      <c r="AD104" s="257"/>
      <c r="AE104" s="257"/>
      <c r="AF104" s="264"/>
      <c r="AG104" s="325"/>
      <c r="AH104" s="325"/>
      <c r="AI104" s="325"/>
      <c r="AJ104" s="296"/>
      <c r="AK104" s="394"/>
      <c r="AL104" s="297"/>
      <c r="AM104" s="297"/>
      <c r="AN104" s="297"/>
      <c r="AO104" s="297"/>
      <c r="AP104" s="297"/>
      <c r="AQ104" s="297"/>
      <c r="AR104" s="297"/>
      <c r="AS104" s="297"/>
      <c r="AT104" s="297"/>
      <c r="AU104" s="297"/>
      <c r="AV104" s="297"/>
      <c r="AW104" s="297"/>
      <c r="AX104" s="297"/>
      <c r="AY104" s="297"/>
      <c r="AZ104" s="297"/>
      <c r="BA104" s="297"/>
      <c r="BB104" s="297"/>
      <c r="BC104" s="297"/>
      <c r="BD104" s="297"/>
      <c r="BE104" s="297"/>
      <c r="BF104" s="297"/>
      <c r="BG104" s="297"/>
      <c r="BH104" s="297"/>
      <c r="BI104" s="297"/>
      <c r="BJ104" s="297"/>
      <c r="BK104" s="297"/>
      <c r="BL104" s="297"/>
      <c r="BM104" s="297"/>
      <c r="BN104" s="297"/>
      <c r="BO104" s="297"/>
      <c r="BP104" s="297"/>
      <c r="BQ104" s="297"/>
      <c r="BR104" s="298"/>
      <c r="BS104" s="324"/>
      <c r="BT104" s="324"/>
    </row>
    <row r="105" spans="17:72" ht="13.5" customHeight="1" x14ac:dyDescent="0.5">
      <c r="Q105" s="324"/>
      <c r="R105" s="283"/>
      <c r="S105" s="421">
        <v>4</v>
      </c>
      <c r="T105" s="313"/>
      <c r="U105" s="313"/>
      <c r="V105" s="314"/>
      <c r="W105" s="369"/>
      <c r="X105" s="257"/>
      <c r="Y105" s="257"/>
      <c r="Z105" s="257"/>
      <c r="AA105" s="257"/>
      <c r="AB105" s="257"/>
      <c r="AC105" s="257"/>
      <c r="AD105" s="257"/>
      <c r="AE105" s="257"/>
      <c r="AF105" s="264"/>
      <c r="AG105" s="325"/>
      <c r="AH105" s="325"/>
      <c r="AI105" s="325"/>
      <c r="AJ105" s="280"/>
      <c r="AK105" s="315"/>
      <c r="AL105" s="315"/>
      <c r="AM105" s="315"/>
      <c r="AN105" s="315"/>
      <c r="AO105" s="315"/>
      <c r="AP105" s="315"/>
      <c r="AQ105" s="315"/>
      <c r="AR105" s="315"/>
      <c r="AS105" s="315"/>
      <c r="AT105" s="315"/>
      <c r="AU105" s="315"/>
      <c r="AV105" s="315"/>
      <c r="AW105" s="315"/>
      <c r="AX105" s="315"/>
      <c r="AY105" s="315"/>
      <c r="AZ105" s="316"/>
      <c r="BA105" s="317"/>
      <c r="BB105" s="317"/>
      <c r="BC105" s="317"/>
      <c r="BD105" s="317"/>
      <c r="BE105" s="317"/>
      <c r="BF105" s="317"/>
      <c r="BG105" s="317"/>
      <c r="BH105" s="317"/>
      <c r="BI105" s="317"/>
      <c r="BJ105" s="317"/>
      <c r="BK105" s="317"/>
      <c r="BL105" s="317"/>
      <c r="BM105" s="317"/>
      <c r="BN105" s="317"/>
      <c r="BO105" s="317"/>
      <c r="BP105" s="317"/>
      <c r="BQ105" s="317"/>
      <c r="BR105" s="331"/>
      <c r="BS105" s="324"/>
      <c r="BT105" s="324"/>
    </row>
    <row r="106" spans="17:72" ht="13.5" customHeight="1" x14ac:dyDescent="0.5">
      <c r="Q106" s="324"/>
      <c r="R106" s="283"/>
      <c r="S106" s="421">
        <v>5</v>
      </c>
      <c r="T106" s="313"/>
      <c r="U106" s="313"/>
      <c r="V106" s="314"/>
      <c r="W106" s="369"/>
      <c r="X106" s="257"/>
      <c r="Y106" s="257"/>
      <c r="Z106" s="257"/>
      <c r="AA106" s="257"/>
      <c r="AB106" s="257"/>
      <c r="AC106" s="257"/>
      <c r="AD106" s="257"/>
      <c r="AE106" s="257"/>
      <c r="AF106" s="264"/>
      <c r="AG106" s="325"/>
      <c r="AH106" s="325"/>
      <c r="AI106" s="325"/>
      <c r="AJ106" s="280" t="s">
        <v>398</v>
      </c>
      <c r="AK106" s="274"/>
      <c r="AL106" s="267"/>
      <c r="AM106" s="267"/>
      <c r="AN106" s="267"/>
      <c r="AO106" s="267"/>
      <c r="AP106" s="267"/>
      <c r="AQ106" s="267"/>
      <c r="AR106" s="267"/>
      <c r="AS106" s="267"/>
      <c r="AT106" s="267"/>
      <c r="AU106" s="267"/>
      <c r="AV106" s="267"/>
      <c r="AW106" s="267"/>
      <c r="AX106" s="267"/>
      <c r="AY106" s="267"/>
      <c r="AZ106" s="267"/>
      <c r="BA106" s="267"/>
      <c r="BB106" s="267"/>
      <c r="BC106" s="267"/>
      <c r="BD106" s="267"/>
      <c r="BE106" s="267"/>
      <c r="BF106" s="267"/>
      <c r="BG106" s="267"/>
      <c r="BH106" s="267"/>
      <c r="BI106" s="267"/>
      <c r="BJ106" s="267"/>
      <c r="BK106" s="267"/>
      <c r="BL106" s="267"/>
      <c r="BM106" s="267"/>
      <c r="BN106" s="267"/>
      <c r="BO106" s="267"/>
      <c r="BP106" s="267"/>
      <c r="BQ106" s="267"/>
      <c r="BR106" s="331"/>
      <c r="BS106" s="324"/>
      <c r="BT106" s="324"/>
    </row>
    <row r="107" spans="17:72" ht="13.5" customHeight="1" x14ac:dyDescent="0.5">
      <c r="Q107" s="324"/>
      <c r="R107" s="283"/>
      <c r="S107" s="421">
        <v>6</v>
      </c>
      <c r="T107" s="313"/>
      <c r="U107" s="313"/>
      <c r="V107" s="314"/>
      <c r="W107" s="369"/>
      <c r="X107" s="257"/>
      <c r="Y107" s="257"/>
      <c r="Z107" s="257"/>
      <c r="AA107" s="257"/>
      <c r="AB107" s="257"/>
      <c r="AC107" s="257"/>
      <c r="AD107" s="257"/>
      <c r="AE107" s="257"/>
      <c r="AF107" s="264"/>
      <c r="AG107" s="325"/>
      <c r="AH107" s="325"/>
      <c r="AI107" s="325"/>
      <c r="AJ107" s="272"/>
      <c r="AK107" s="274"/>
      <c r="AL107" s="267"/>
      <c r="AM107" s="267"/>
      <c r="AN107" s="267"/>
      <c r="AO107" s="267"/>
      <c r="AP107" s="267"/>
      <c r="AQ107" s="267"/>
      <c r="AR107" s="267"/>
      <c r="AS107" s="267"/>
      <c r="AT107" s="267"/>
      <c r="AU107" s="267"/>
      <c r="AV107" s="267"/>
      <c r="AW107" s="267"/>
      <c r="AX107" s="267"/>
      <c r="AY107" s="267"/>
      <c r="AZ107" s="267"/>
      <c r="BA107" s="267"/>
      <c r="BB107" s="267"/>
      <c r="BC107" s="267"/>
      <c r="BD107" s="267"/>
      <c r="BE107" s="267"/>
      <c r="BF107" s="267"/>
      <c r="BG107" s="267"/>
      <c r="BH107" s="267"/>
      <c r="BI107" s="267"/>
      <c r="BJ107" s="267"/>
      <c r="BK107" s="267"/>
      <c r="BL107" s="267"/>
      <c r="BM107" s="267"/>
      <c r="BN107" s="267"/>
      <c r="BO107" s="267"/>
      <c r="BP107" s="267"/>
      <c r="BQ107" s="267"/>
      <c r="BR107" s="331"/>
      <c r="BS107" s="324"/>
      <c r="BT107" s="324"/>
    </row>
    <row r="108" spans="17:72" ht="13.5" customHeight="1" x14ac:dyDescent="0.5">
      <c r="Q108" s="324"/>
      <c r="R108" s="283"/>
      <c r="S108" s="421">
        <v>7</v>
      </c>
      <c r="T108" s="313"/>
      <c r="U108" s="313"/>
      <c r="V108" s="314"/>
      <c r="W108" s="369"/>
      <c r="X108" s="257"/>
      <c r="Y108" s="257"/>
      <c r="Z108" s="257"/>
      <c r="AA108" s="257"/>
      <c r="AB108" s="257"/>
      <c r="AC108" s="257"/>
      <c r="AD108" s="257"/>
      <c r="AE108" s="257"/>
      <c r="AF108" s="264"/>
      <c r="AG108" s="325"/>
      <c r="AH108" s="325"/>
      <c r="AI108" s="325"/>
      <c r="AJ108" s="280"/>
      <c r="AK108" s="399" t="s">
        <v>321</v>
      </c>
      <c r="AL108" s="399">
        <v>1</v>
      </c>
      <c r="AM108" s="399">
        <v>2</v>
      </c>
      <c r="AN108" s="399">
        <v>3</v>
      </c>
      <c r="AO108" s="399">
        <v>4</v>
      </c>
      <c r="AP108" s="399">
        <v>5</v>
      </c>
      <c r="AQ108" s="399">
        <v>6</v>
      </c>
      <c r="AR108" s="399">
        <v>7</v>
      </c>
      <c r="AS108" s="399">
        <v>8</v>
      </c>
      <c r="AT108" s="399">
        <v>9</v>
      </c>
      <c r="AU108" s="399">
        <v>10</v>
      </c>
      <c r="AV108" s="399">
        <v>11</v>
      </c>
      <c r="AW108" s="399">
        <v>12</v>
      </c>
      <c r="AX108" s="399">
        <v>13</v>
      </c>
      <c r="AY108" s="399">
        <v>14</v>
      </c>
      <c r="AZ108" s="399">
        <v>15</v>
      </c>
      <c r="BA108" s="399">
        <v>16</v>
      </c>
      <c r="BB108" s="399">
        <v>17</v>
      </c>
      <c r="BC108" s="399">
        <v>18</v>
      </c>
      <c r="BD108" s="399">
        <v>19</v>
      </c>
      <c r="BE108" s="399">
        <v>20</v>
      </c>
      <c r="BF108" s="399">
        <v>21</v>
      </c>
      <c r="BG108" s="399">
        <v>22</v>
      </c>
      <c r="BH108" s="399">
        <v>23</v>
      </c>
      <c r="BI108" s="399">
        <v>24</v>
      </c>
      <c r="BJ108" s="399">
        <v>25</v>
      </c>
      <c r="BK108" s="399">
        <v>26</v>
      </c>
      <c r="BL108" s="399">
        <v>27</v>
      </c>
      <c r="BM108" s="399">
        <v>28</v>
      </c>
      <c r="BN108" s="399">
        <v>29</v>
      </c>
      <c r="BO108" s="399">
        <v>30</v>
      </c>
      <c r="BP108" s="267"/>
      <c r="BQ108" s="423" t="s">
        <v>314</v>
      </c>
      <c r="BR108" s="331"/>
      <c r="BS108" s="324"/>
      <c r="BT108" s="324"/>
    </row>
    <row r="109" spans="17:72" ht="13.5" customHeight="1" x14ac:dyDescent="0.5">
      <c r="Q109" s="324"/>
      <c r="R109" s="283"/>
      <c r="S109" s="421">
        <v>8</v>
      </c>
      <c r="T109" s="313"/>
      <c r="U109" s="313"/>
      <c r="V109" s="314"/>
      <c r="W109" s="369"/>
      <c r="X109" s="257"/>
      <c r="Y109" s="257"/>
      <c r="Z109" s="257"/>
      <c r="AA109" s="257"/>
      <c r="AB109" s="257"/>
      <c r="AC109" s="257"/>
      <c r="AD109" s="257"/>
      <c r="AE109" s="257"/>
      <c r="AF109" s="264"/>
      <c r="AG109" s="325"/>
      <c r="AH109" s="325"/>
      <c r="AI109" s="325"/>
      <c r="AJ109" s="280"/>
      <c r="AK109" s="399"/>
      <c r="AL109" s="399"/>
      <c r="AM109" s="399"/>
      <c r="AN109" s="399"/>
      <c r="AO109" s="399"/>
      <c r="AP109" s="399"/>
      <c r="AQ109" s="399"/>
      <c r="AR109" s="399"/>
      <c r="AS109" s="399"/>
      <c r="AT109" s="399"/>
      <c r="AU109" s="399"/>
      <c r="AV109" s="399"/>
      <c r="AW109" s="399"/>
      <c r="AX109" s="399"/>
      <c r="AY109" s="399"/>
      <c r="AZ109" s="399"/>
      <c r="BA109" s="399"/>
      <c r="BB109" s="399"/>
      <c r="BC109" s="399"/>
      <c r="BD109" s="399"/>
      <c r="BE109" s="399"/>
      <c r="BF109" s="399"/>
      <c r="BG109" s="399"/>
      <c r="BH109" s="399"/>
      <c r="BI109" s="399"/>
      <c r="BJ109" s="399"/>
      <c r="BK109" s="399"/>
      <c r="BL109" s="399"/>
      <c r="BM109" s="399"/>
      <c r="BN109" s="399"/>
      <c r="BO109" s="399"/>
      <c r="BP109" s="267"/>
      <c r="BQ109" s="423" t="s">
        <v>323</v>
      </c>
      <c r="BR109" s="331"/>
      <c r="BS109" s="324"/>
      <c r="BT109" s="324"/>
    </row>
    <row r="110" spans="17:72" ht="13.5" customHeight="1" x14ac:dyDescent="0.5">
      <c r="Q110" s="324"/>
      <c r="R110" s="283"/>
      <c r="S110" s="421">
        <v>9</v>
      </c>
      <c r="T110" s="313"/>
      <c r="U110" s="313"/>
      <c r="V110" s="314"/>
      <c r="W110" s="369"/>
      <c r="X110" s="257"/>
      <c r="Y110" s="257"/>
      <c r="Z110" s="257"/>
      <c r="AA110" s="257"/>
      <c r="AB110" s="257"/>
      <c r="AC110" s="257"/>
      <c r="AD110" s="257"/>
      <c r="AE110" s="257"/>
      <c r="AF110" s="264"/>
      <c r="AG110" s="325"/>
      <c r="AH110" s="325"/>
      <c r="AI110" s="325"/>
      <c r="AJ110" s="280"/>
      <c r="AK110" s="410">
        <v>1</v>
      </c>
      <c r="AL110" s="285"/>
      <c r="AM110" s="285"/>
      <c r="AN110" s="285"/>
      <c r="AO110" s="285"/>
      <c r="AP110" s="285"/>
      <c r="AQ110" s="285"/>
      <c r="AR110" s="285"/>
      <c r="AS110" s="285"/>
      <c r="AT110" s="285"/>
      <c r="AU110" s="285"/>
      <c r="AV110" s="285"/>
      <c r="AW110" s="285"/>
      <c r="AX110" s="285"/>
      <c r="AY110" s="285"/>
      <c r="AZ110" s="285"/>
      <c r="BA110" s="285"/>
      <c r="BB110" s="285"/>
      <c r="BC110" s="285"/>
      <c r="BD110" s="285"/>
      <c r="BE110" s="285"/>
      <c r="BF110" s="285"/>
      <c r="BG110" s="285"/>
      <c r="BH110" s="285"/>
      <c r="BI110" s="285"/>
      <c r="BJ110" s="285"/>
      <c r="BK110" s="285"/>
      <c r="BL110" s="285"/>
      <c r="BM110" s="285"/>
      <c r="BN110" s="285"/>
      <c r="BO110" s="285"/>
      <c r="BP110" s="267"/>
      <c r="BQ110" s="407" t="str">
        <f t="shared" ref="BQ110:BQ133" si="23">IFERROR(AVERAGE(AL110:BO110),"")</f>
        <v/>
      </c>
      <c r="BR110" s="331"/>
      <c r="BS110" s="324"/>
      <c r="BT110" s="324"/>
    </row>
    <row r="111" spans="17:72" ht="13.5" customHeight="1" x14ac:dyDescent="0.5">
      <c r="Q111" s="324"/>
      <c r="R111" s="283"/>
      <c r="S111" s="421">
        <v>10</v>
      </c>
      <c r="T111" s="313"/>
      <c r="U111" s="313"/>
      <c r="V111" s="314"/>
      <c r="W111" s="369"/>
      <c r="X111" s="257"/>
      <c r="Y111" s="257"/>
      <c r="Z111" s="257"/>
      <c r="AA111" s="257"/>
      <c r="AB111" s="257"/>
      <c r="AC111" s="257"/>
      <c r="AD111" s="257"/>
      <c r="AE111" s="257"/>
      <c r="AF111" s="264"/>
      <c r="AG111" s="325"/>
      <c r="AH111" s="325"/>
      <c r="AI111" s="325"/>
      <c r="AJ111" s="280"/>
      <c r="AK111" s="410">
        <v>2</v>
      </c>
      <c r="AL111" s="285"/>
      <c r="AM111" s="285"/>
      <c r="AN111" s="285"/>
      <c r="AO111" s="285"/>
      <c r="AP111" s="285"/>
      <c r="AQ111" s="285"/>
      <c r="AR111" s="285"/>
      <c r="AS111" s="285"/>
      <c r="AT111" s="285"/>
      <c r="AU111" s="285"/>
      <c r="AV111" s="285"/>
      <c r="AW111" s="285"/>
      <c r="AX111" s="285"/>
      <c r="AY111" s="285"/>
      <c r="AZ111" s="285"/>
      <c r="BA111" s="285"/>
      <c r="BB111" s="285"/>
      <c r="BC111" s="285"/>
      <c r="BD111" s="285"/>
      <c r="BE111" s="285"/>
      <c r="BF111" s="285"/>
      <c r="BG111" s="285"/>
      <c r="BH111" s="285"/>
      <c r="BI111" s="285"/>
      <c r="BJ111" s="285"/>
      <c r="BK111" s="285"/>
      <c r="BL111" s="285"/>
      <c r="BM111" s="285"/>
      <c r="BN111" s="285"/>
      <c r="BO111" s="285"/>
      <c r="BP111" s="267"/>
      <c r="BQ111" s="408" t="str">
        <f t="shared" si="23"/>
        <v/>
      </c>
      <c r="BR111" s="331"/>
      <c r="BS111" s="324"/>
      <c r="BT111" s="324"/>
    </row>
    <row r="112" spans="17:72" ht="13.5" customHeight="1" x14ac:dyDescent="0.5">
      <c r="Q112" s="324"/>
      <c r="R112" s="283"/>
      <c r="S112" s="421">
        <v>11</v>
      </c>
      <c r="T112" s="313"/>
      <c r="U112" s="313"/>
      <c r="V112" s="314"/>
      <c r="W112" s="369"/>
      <c r="X112" s="257"/>
      <c r="Y112" s="257"/>
      <c r="Z112" s="257"/>
      <c r="AA112" s="257"/>
      <c r="AB112" s="257"/>
      <c r="AC112" s="257"/>
      <c r="AD112" s="257"/>
      <c r="AE112" s="257"/>
      <c r="AF112" s="264"/>
      <c r="AG112" s="325"/>
      <c r="AH112" s="325"/>
      <c r="AI112" s="325"/>
      <c r="AJ112" s="280"/>
      <c r="AK112" s="410">
        <v>3</v>
      </c>
      <c r="AL112" s="285"/>
      <c r="AM112" s="285"/>
      <c r="AN112" s="285"/>
      <c r="AO112" s="285"/>
      <c r="AP112" s="285"/>
      <c r="AQ112" s="285"/>
      <c r="AR112" s="285"/>
      <c r="AS112" s="285"/>
      <c r="AT112" s="285"/>
      <c r="AU112" s="285"/>
      <c r="AV112" s="285"/>
      <c r="AW112" s="285"/>
      <c r="AX112" s="285"/>
      <c r="AY112" s="285"/>
      <c r="AZ112" s="285"/>
      <c r="BA112" s="285"/>
      <c r="BB112" s="285"/>
      <c r="BC112" s="285"/>
      <c r="BD112" s="285"/>
      <c r="BE112" s="285"/>
      <c r="BF112" s="285"/>
      <c r="BG112" s="285"/>
      <c r="BH112" s="285"/>
      <c r="BI112" s="285"/>
      <c r="BJ112" s="285"/>
      <c r="BK112" s="285"/>
      <c r="BL112" s="285"/>
      <c r="BM112" s="285"/>
      <c r="BN112" s="285"/>
      <c r="BO112" s="285"/>
      <c r="BP112" s="267"/>
      <c r="BQ112" s="408" t="str">
        <f t="shared" si="23"/>
        <v/>
      </c>
      <c r="BR112" s="331"/>
      <c r="BS112" s="324"/>
      <c r="BT112" s="324"/>
    </row>
    <row r="113" spans="17:72" ht="13.5" customHeight="1" x14ac:dyDescent="0.5">
      <c r="Q113" s="324"/>
      <c r="R113" s="263"/>
      <c r="S113" s="421">
        <v>12</v>
      </c>
      <c r="T113" s="313"/>
      <c r="U113" s="313"/>
      <c r="V113" s="314"/>
      <c r="W113" s="369"/>
      <c r="X113" s="257"/>
      <c r="Y113" s="257"/>
      <c r="Z113" s="257"/>
      <c r="AA113" s="257"/>
      <c r="AB113" s="257"/>
      <c r="AC113" s="257"/>
      <c r="AD113" s="257"/>
      <c r="AE113" s="257"/>
      <c r="AF113" s="264"/>
      <c r="AG113" s="325"/>
      <c r="AH113" s="325"/>
      <c r="AI113" s="325"/>
      <c r="AJ113" s="280"/>
      <c r="AK113" s="410">
        <v>4</v>
      </c>
      <c r="AL113" s="285"/>
      <c r="AM113" s="285"/>
      <c r="AN113" s="285"/>
      <c r="AO113" s="285"/>
      <c r="AP113" s="285"/>
      <c r="AQ113" s="285"/>
      <c r="AR113" s="285"/>
      <c r="AS113" s="285"/>
      <c r="AT113" s="285"/>
      <c r="AU113" s="285"/>
      <c r="AV113" s="285"/>
      <c r="AW113" s="285"/>
      <c r="AX113" s="285"/>
      <c r="AY113" s="285"/>
      <c r="AZ113" s="285"/>
      <c r="BA113" s="285"/>
      <c r="BB113" s="285"/>
      <c r="BC113" s="285"/>
      <c r="BD113" s="285"/>
      <c r="BE113" s="285"/>
      <c r="BF113" s="285"/>
      <c r="BG113" s="285"/>
      <c r="BH113" s="285"/>
      <c r="BI113" s="285"/>
      <c r="BJ113" s="285"/>
      <c r="BK113" s="285"/>
      <c r="BL113" s="285"/>
      <c r="BM113" s="285"/>
      <c r="BN113" s="285"/>
      <c r="BO113" s="285"/>
      <c r="BP113" s="267"/>
      <c r="BQ113" s="408" t="str">
        <f t="shared" si="23"/>
        <v/>
      </c>
      <c r="BR113" s="331"/>
      <c r="BS113" s="324"/>
      <c r="BT113" s="324"/>
    </row>
    <row r="114" spans="17:72" ht="13.5" customHeight="1" x14ac:dyDescent="0.5">
      <c r="Q114" s="324"/>
      <c r="R114" s="263"/>
      <c r="S114" s="421">
        <v>13</v>
      </c>
      <c r="T114" s="313"/>
      <c r="U114" s="313"/>
      <c r="V114" s="314"/>
      <c r="W114" s="369"/>
      <c r="X114" s="257"/>
      <c r="Y114" s="257"/>
      <c r="Z114" s="257"/>
      <c r="AA114" s="257"/>
      <c r="AB114" s="257"/>
      <c r="AC114" s="257"/>
      <c r="AD114" s="257"/>
      <c r="AE114" s="257"/>
      <c r="AF114" s="264"/>
      <c r="AG114" s="325"/>
      <c r="AH114" s="325"/>
      <c r="AI114" s="325"/>
      <c r="AJ114" s="280"/>
      <c r="AK114" s="410">
        <v>5</v>
      </c>
      <c r="AL114" s="285"/>
      <c r="AM114" s="285"/>
      <c r="AN114" s="285"/>
      <c r="AO114" s="285"/>
      <c r="AP114" s="285"/>
      <c r="AQ114" s="285"/>
      <c r="AR114" s="285"/>
      <c r="AS114" s="285"/>
      <c r="AT114" s="285"/>
      <c r="AU114" s="285"/>
      <c r="AV114" s="285"/>
      <c r="AW114" s="285"/>
      <c r="AX114" s="285"/>
      <c r="AY114" s="285"/>
      <c r="AZ114" s="285"/>
      <c r="BA114" s="285"/>
      <c r="BB114" s="285"/>
      <c r="BC114" s="285"/>
      <c r="BD114" s="285"/>
      <c r="BE114" s="285"/>
      <c r="BF114" s="285"/>
      <c r="BG114" s="285"/>
      <c r="BH114" s="285"/>
      <c r="BI114" s="285"/>
      <c r="BJ114" s="285"/>
      <c r="BK114" s="285"/>
      <c r="BL114" s="285"/>
      <c r="BM114" s="285"/>
      <c r="BN114" s="285"/>
      <c r="BO114" s="285"/>
      <c r="BP114" s="267"/>
      <c r="BQ114" s="408" t="str">
        <f t="shared" si="23"/>
        <v/>
      </c>
      <c r="BR114" s="331"/>
      <c r="BS114" s="324"/>
      <c r="BT114" s="324"/>
    </row>
    <row r="115" spans="17:72" ht="13.5" customHeight="1" x14ac:dyDescent="0.5">
      <c r="Q115" s="324"/>
      <c r="R115" s="263"/>
      <c r="S115" s="421">
        <v>14</v>
      </c>
      <c r="T115" s="313"/>
      <c r="U115" s="313"/>
      <c r="V115" s="314"/>
      <c r="W115" s="369"/>
      <c r="X115" s="257"/>
      <c r="Y115" s="257"/>
      <c r="Z115" s="257"/>
      <c r="AA115" s="257"/>
      <c r="AB115" s="257"/>
      <c r="AC115" s="257"/>
      <c r="AD115" s="257"/>
      <c r="AE115" s="257"/>
      <c r="AF115" s="264"/>
      <c r="AG115" s="325"/>
      <c r="AH115" s="325"/>
      <c r="AI115" s="325"/>
      <c r="AJ115" s="280"/>
      <c r="AK115" s="410">
        <v>6</v>
      </c>
      <c r="AL115" s="285"/>
      <c r="AM115" s="285"/>
      <c r="AN115" s="285"/>
      <c r="AO115" s="285"/>
      <c r="AP115" s="285"/>
      <c r="AQ115" s="285"/>
      <c r="AR115" s="285"/>
      <c r="AS115" s="285"/>
      <c r="AT115" s="285"/>
      <c r="AU115" s="285"/>
      <c r="AV115" s="285"/>
      <c r="AW115" s="285"/>
      <c r="AX115" s="285"/>
      <c r="AY115" s="285"/>
      <c r="AZ115" s="285"/>
      <c r="BA115" s="285"/>
      <c r="BB115" s="285"/>
      <c r="BC115" s="285"/>
      <c r="BD115" s="285"/>
      <c r="BE115" s="285"/>
      <c r="BF115" s="285"/>
      <c r="BG115" s="285"/>
      <c r="BH115" s="285"/>
      <c r="BI115" s="285"/>
      <c r="BJ115" s="285"/>
      <c r="BK115" s="285"/>
      <c r="BL115" s="285"/>
      <c r="BM115" s="285"/>
      <c r="BN115" s="285"/>
      <c r="BO115" s="285"/>
      <c r="BP115" s="267"/>
      <c r="BQ115" s="408" t="str">
        <f t="shared" si="23"/>
        <v/>
      </c>
      <c r="BR115" s="331"/>
      <c r="BS115" s="324"/>
      <c r="BT115" s="324"/>
    </row>
    <row r="116" spans="17:72" ht="13.5" customHeight="1" x14ac:dyDescent="0.5">
      <c r="Q116" s="324"/>
      <c r="R116" s="263"/>
      <c r="S116" s="421">
        <v>15</v>
      </c>
      <c r="T116" s="313"/>
      <c r="U116" s="313"/>
      <c r="V116" s="314"/>
      <c r="W116" s="369"/>
      <c r="X116" s="257"/>
      <c r="Y116" s="257"/>
      <c r="Z116" s="257"/>
      <c r="AA116" s="257"/>
      <c r="AB116" s="257"/>
      <c r="AC116" s="257"/>
      <c r="AD116" s="257"/>
      <c r="AE116" s="257"/>
      <c r="AF116" s="264"/>
      <c r="AG116" s="325"/>
      <c r="AH116" s="325"/>
      <c r="AI116" s="325"/>
      <c r="AJ116" s="280"/>
      <c r="AK116" s="410">
        <v>7</v>
      </c>
      <c r="AL116" s="285"/>
      <c r="AM116" s="285"/>
      <c r="AN116" s="285"/>
      <c r="AO116" s="285"/>
      <c r="AP116" s="285"/>
      <c r="AQ116" s="285"/>
      <c r="AR116" s="285"/>
      <c r="AS116" s="285"/>
      <c r="AT116" s="285"/>
      <c r="AU116" s="285"/>
      <c r="AV116" s="285"/>
      <c r="AW116" s="285"/>
      <c r="AX116" s="285"/>
      <c r="AY116" s="285"/>
      <c r="AZ116" s="285"/>
      <c r="BA116" s="285"/>
      <c r="BB116" s="285"/>
      <c r="BC116" s="285"/>
      <c r="BD116" s="285"/>
      <c r="BE116" s="285"/>
      <c r="BF116" s="285"/>
      <c r="BG116" s="285"/>
      <c r="BH116" s="285"/>
      <c r="BI116" s="285"/>
      <c r="BJ116" s="285"/>
      <c r="BK116" s="285"/>
      <c r="BL116" s="285"/>
      <c r="BM116" s="285"/>
      <c r="BN116" s="285"/>
      <c r="BO116" s="285"/>
      <c r="BP116" s="267"/>
      <c r="BQ116" s="408" t="str">
        <f t="shared" si="23"/>
        <v/>
      </c>
      <c r="BR116" s="331"/>
      <c r="BS116" s="324"/>
      <c r="BT116" s="324"/>
    </row>
    <row r="117" spans="17:72" ht="13.5" customHeight="1" x14ac:dyDescent="0.5">
      <c r="Q117" s="324"/>
      <c r="R117" s="263"/>
      <c r="S117" s="421">
        <v>16</v>
      </c>
      <c r="T117" s="313"/>
      <c r="U117" s="313"/>
      <c r="V117" s="314"/>
      <c r="W117" s="369"/>
      <c r="X117" s="257"/>
      <c r="Y117" s="257"/>
      <c r="Z117" s="257"/>
      <c r="AA117" s="257"/>
      <c r="AB117" s="257"/>
      <c r="AC117" s="257"/>
      <c r="AD117" s="257"/>
      <c r="AE117" s="257"/>
      <c r="AF117" s="264"/>
      <c r="AG117" s="325"/>
      <c r="AH117" s="325"/>
      <c r="AI117" s="325"/>
      <c r="AJ117" s="280"/>
      <c r="AK117" s="410">
        <v>8</v>
      </c>
      <c r="AL117" s="285"/>
      <c r="AM117" s="285"/>
      <c r="AN117" s="285"/>
      <c r="AO117" s="285"/>
      <c r="AP117" s="285"/>
      <c r="AQ117" s="285"/>
      <c r="AR117" s="285"/>
      <c r="AS117" s="285"/>
      <c r="AT117" s="285"/>
      <c r="AU117" s="285"/>
      <c r="AV117" s="285"/>
      <c r="AW117" s="285"/>
      <c r="AX117" s="285"/>
      <c r="AY117" s="285"/>
      <c r="AZ117" s="285"/>
      <c r="BA117" s="285"/>
      <c r="BB117" s="285"/>
      <c r="BC117" s="285"/>
      <c r="BD117" s="285"/>
      <c r="BE117" s="285"/>
      <c r="BF117" s="285"/>
      <c r="BG117" s="285"/>
      <c r="BH117" s="285"/>
      <c r="BI117" s="285"/>
      <c r="BJ117" s="285"/>
      <c r="BK117" s="285"/>
      <c r="BL117" s="285"/>
      <c r="BM117" s="285"/>
      <c r="BN117" s="285"/>
      <c r="BO117" s="285"/>
      <c r="BP117" s="267"/>
      <c r="BQ117" s="408" t="str">
        <f t="shared" si="23"/>
        <v/>
      </c>
      <c r="BR117" s="331"/>
      <c r="BS117" s="324"/>
      <c r="BT117" s="324"/>
    </row>
    <row r="118" spans="17:72" ht="13.5" customHeight="1" x14ac:dyDescent="0.5">
      <c r="Q118" s="324"/>
      <c r="R118" s="263"/>
      <c r="S118" s="421">
        <v>17</v>
      </c>
      <c r="T118" s="313"/>
      <c r="U118" s="313"/>
      <c r="V118" s="314"/>
      <c r="W118" s="369"/>
      <c r="X118" s="257"/>
      <c r="Y118" s="257"/>
      <c r="Z118" s="257"/>
      <c r="AA118" s="257"/>
      <c r="AB118" s="257"/>
      <c r="AC118" s="257"/>
      <c r="AD118" s="257"/>
      <c r="AE118" s="257"/>
      <c r="AF118" s="264"/>
      <c r="AG118" s="325"/>
      <c r="AH118" s="325"/>
      <c r="AI118" s="325"/>
      <c r="AJ118" s="280"/>
      <c r="AK118" s="410">
        <v>9</v>
      </c>
      <c r="AL118" s="285"/>
      <c r="AM118" s="285"/>
      <c r="AN118" s="285"/>
      <c r="AO118" s="285"/>
      <c r="AP118" s="285"/>
      <c r="AQ118" s="285"/>
      <c r="AR118" s="285"/>
      <c r="AS118" s="285"/>
      <c r="AT118" s="285"/>
      <c r="AU118" s="285"/>
      <c r="AV118" s="285"/>
      <c r="AW118" s="285"/>
      <c r="AX118" s="285"/>
      <c r="AY118" s="285"/>
      <c r="AZ118" s="285"/>
      <c r="BA118" s="285"/>
      <c r="BB118" s="285"/>
      <c r="BC118" s="285"/>
      <c r="BD118" s="285"/>
      <c r="BE118" s="285"/>
      <c r="BF118" s="285"/>
      <c r="BG118" s="285"/>
      <c r="BH118" s="285"/>
      <c r="BI118" s="285"/>
      <c r="BJ118" s="285"/>
      <c r="BK118" s="285"/>
      <c r="BL118" s="285"/>
      <c r="BM118" s="285"/>
      <c r="BN118" s="285"/>
      <c r="BO118" s="285"/>
      <c r="BP118" s="267"/>
      <c r="BQ118" s="408" t="str">
        <f t="shared" si="23"/>
        <v/>
      </c>
      <c r="BR118" s="331"/>
      <c r="BS118" s="324"/>
      <c r="BT118" s="324"/>
    </row>
    <row r="119" spans="17:72" ht="13.5" customHeight="1" x14ac:dyDescent="0.5">
      <c r="Q119" s="324"/>
      <c r="R119" s="263"/>
      <c r="S119" s="421">
        <v>18</v>
      </c>
      <c r="T119" s="313"/>
      <c r="U119" s="313"/>
      <c r="V119" s="314"/>
      <c r="W119" s="369"/>
      <c r="X119" s="257"/>
      <c r="Y119" s="257"/>
      <c r="Z119" s="257"/>
      <c r="AA119" s="257"/>
      <c r="AB119" s="257"/>
      <c r="AC119" s="257"/>
      <c r="AD119" s="257"/>
      <c r="AE119" s="257"/>
      <c r="AF119" s="264"/>
      <c r="AG119" s="325"/>
      <c r="AH119" s="325"/>
      <c r="AI119" s="325"/>
      <c r="AJ119" s="280"/>
      <c r="AK119" s="410">
        <v>10</v>
      </c>
      <c r="AL119" s="285"/>
      <c r="AM119" s="285"/>
      <c r="AN119" s="285"/>
      <c r="AO119" s="285"/>
      <c r="AP119" s="285"/>
      <c r="AQ119" s="285"/>
      <c r="AR119" s="285"/>
      <c r="AS119" s="285"/>
      <c r="AT119" s="285"/>
      <c r="AU119" s="285"/>
      <c r="AV119" s="285"/>
      <c r="AW119" s="285"/>
      <c r="AX119" s="285"/>
      <c r="AY119" s="285"/>
      <c r="AZ119" s="285"/>
      <c r="BA119" s="285"/>
      <c r="BB119" s="285"/>
      <c r="BC119" s="285"/>
      <c r="BD119" s="285"/>
      <c r="BE119" s="285"/>
      <c r="BF119" s="285"/>
      <c r="BG119" s="285"/>
      <c r="BH119" s="285"/>
      <c r="BI119" s="285"/>
      <c r="BJ119" s="285"/>
      <c r="BK119" s="285"/>
      <c r="BL119" s="285"/>
      <c r="BM119" s="285"/>
      <c r="BN119" s="285"/>
      <c r="BO119" s="285"/>
      <c r="BP119" s="267"/>
      <c r="BQ119" s="408" t="str">
        <f t="shared" si="23"/>
        <v/>
      </c>
      <c r="BR119" s="331"/>
      <c r="BS119" s="324"/>
      <c r="BT119" s="324"/>
    </row>
    <row r="120" spans="17:72" ht="13.5" customHeight="1" x14ac:dyDescent="0.5">
      <c r="Q120" s="324"/>
      <c r="R120" s="263"/>
      <c r="S120" s="421">
        <v>19</v>
      </c>
      <c r="T120" s="313"/>
      <c r="U120" s="313"/>
      <c r="V120" s="314"/>
      <c r="W120" s="369"/>
      <c r="X120" s="257"/>
      <c r="Y120" s="257"/>
      <c r="Z120" s="257"/>
      <c r="AA120" s="257"/>
      <c r="AB120" s="257"/>
      <c r="AC120" s="257"/>
      <c r="AD120" s="257"/>
      <c r="AE120" s="257"/>
      <c r="AF120" s="264"/>
      <c r="AG120" s="325"/>
      <c r="AH120" s="325"/>
      <c r="AI120" s="325"/>
      <c r="AJ120" s="280"/>
      <c r="AK120" s="410">
        <v>11</v>
      </c>
      <c r="AL120" s="285"/>
      <c r="AM120" s="285"/>
      <c r="AN120" s="285"/>
      <c r="AO120" s="285"/>
      <c r="AP120" s="285"/>
      <c r="AQ120" s="285"/>
      <c r="AR120" s="285"/>
      <c r="AS120" s="285"/>
      <c r="AT120" s="285"/>
      <c r="AU120" s="285"/>
      <c r="AV120" s="285"/>
      <c r="AW120" s="285"/>
      <c r="AX120" s="285"/>
      <c r="AY120" s="285"/>
      <c r="AZ120" s="285"/>
      <c r="BA120" s="285"/>
      <c r="BB120" s="285"/>
      <c r="BC120" s="285"/>
      <c r="BD120" s="285"/>
      <c r="BE120" s="285"/>
      <c r="BF120" s="285"/>
      <c r="BG120" s="285"/>
      <c r="BH120" s="285"/>
      <c r="BI120" s="285"/>
      <c r="BJ120" s="285"/>
      <c r="BK120" s="285"/>
      <c r="BL120" s="285"/>
      <c r="BM120" s="285"/>
      <c r="BN120" s="285"/>
      <c r="BO120" s="285"/>
      <c r="BP120" s="267"/>
      <c r="BQ120" s="408" t="str">
        <f t="shared" si="23"/>
        <v/>
      </c>
      <c r="BR120" s="331"/>
      <c r="BS120" s="324"/>
      <c r="BT120" s="324"/>
    </row>
    <row r="121" spans="17:72" ht="15.75" customHeight="1" x14ac:dyDescent="0.5">
      <c r="Q121" s="324"/>
      <c r="R121" s="263"/>
      <c r="S121" s="421">
        <v>20</v>
      </c>
      <c r="T121" s="313"/>
      <c r="U121" s="313"/>
      <c r="V121" s="314"/>
      <c r="W121" s="369"/>
      <c r="X121" s="257"/>
      <c r="Y121" s="257"/>
      <c r="Z121" s="257"/>
      <c r="AA121" s="257"/>
      <c r="AB121" s="257"/>
      <c r="AC121" s="257"/>
      <c r="AD121" s="257"/>
      <c r="AE121" s="257"/>
      <c r="AF121" s="264"/>
      <c r="AG121" s="325"/>
      <c r="AH121" s="325"/>
      <c r="AI121" s="325"/>
      <c r="AJ121" s="280"/>
      <c r="AK121" s="410">
        <v>12</v>
      </c>
      <c r="AL121" s="285"/>
      <c r="AM121" s="285"/>
      <c r="AN121" s="285"/>
      <c r="AO121" s="285"/>
      <c r="AP121" s="285"/>
      <c r="AQ121" s="285"/>
      <c r="AR121" s="285"/>
      <c r="AS121" s="285"/>
      <c r="AT121" s="285"/>
      <c r="AU121" s="285"/>
      <c r="AV121" s="285"/>
      <c r="AW121" s="285"/>
      <c r="AX121" s="285"/>
      <c r="AY121" s="285"/>
      <c r="AZ121" s="285"/>
      <c r="BA121" s="285"/>
      <c r="BB121" s="285"/>
      <c r="BC121" s="285"/>
      <c r="BD121" s="285"/>
      <c r="BE121" s="285"/>
      <c r="BF121" s="285"/>
      <c r="BG121" s="285"/>
      <c r="BH121" s="285"/>
      <c r="BI121" s="285"/>
      <c r="BJ121" s="285"/>
      <c r="BK121" s="285"/>
      <c r="BL121" s="285"/>
      <c r="BM121" s="285"/>
      <c r="BN121" s="285"/>
      <c r="BO121" s="285"/>
      <c r="BP121" s="267"/>
      <c r="BQ121" s="408" t="str">
        <f t="shared" si="23"/>
        <v/>
      </c>
      <c r="BR121" s="331"/>
      <c r="BS121" s="324"/>
      <c r="BT121" s="324"/>
    </row>
    <row r="122" spans="17:72" ht="15.75" customHeight="1" x14ac:dyDescent="0.5">
      <c r="Q122" s="324"/>
      <c r="R122" s="263"/>
      <c r="S122" s="421">
        <v>21</v>
      </c>
      <c r="T122" s="313"/>
      <c r="U122" s="313"/>
      <c r="V122" s="314"/>
      <c r="W122" s="369"/>
      <c r="X122" s="257"/>
      <c r="Y122" s="257"/>
      <c r="Z122" s="257"/>
      <c r="AA122" s="257"/>
      <c r="AB122" s="257"/>
      <c r="AC122" s="257"/>
      <c r="AD122" s="257"/>
      <c r="AE122" s="257"/>
      <c r="AF122" s="264"/>
      <c r="AG122" s="325"/>
      <c r="AH122" s="325"/>
      <c r="AI122" s="325"/>
      <c r="AJ122" s="280"/>
      <c r="AK122" s="410">
        <v>13</v>
      </c>
      <c r="AL122" s="285"/>
      <c r="AM122" s="285"/>
      <c r="AN122" s="285"/>
      <c r="AO122" s="285"/>
      <c r="AP122" s="285"/>
      <c r="AQ122" s="285"/>
      <c r="AR122" s="285"/>
      <c r="AS122" s="285"/>
      <c r="AT122" s="285"/>
      <c r="AU122" s="285"/>
      <c r="AV122" s="285"/>
      <c r="AW122" s="285"/>
      <c r="AX122" s="285"/>
      <c r="AY122" s="285"/>
      <c r="AZ122" s="285"/>
      <c r="BA122" s="285"/>
      <c r="BB122" s="285"/>
      <c r="BC122" s="285"/>
      <c r="BD122" s="285"/>
      <c r="BE122" s="285"/>
      <c r="BF122" s="285"/>
      <c r="BG122" s="285"/>
      <c r="BH122" s="285"/>
      <c r="BI122" s="285"/>
      <c r="BJ122" s="285"/>
      <c r="BK122" s="285"/>
      <c r="BL122" s="285"/>
      <c r="BM122" s="285"/>
      <c r="BN122" s="285"/>
      <c r="BO122" s="285"/>
      <c r="BP122" s="267"/>
      <c r="BQ122" s="408" t="str">
        <f t="shared" si="23"/>
        <v/>
      </c>
      <c r="BR122" s="331"/>
      <c r="BS122" s="324"/>
      <c r="BT122" s="324"/>
    </row>
    <row r="123" spans="17:72" ht="15.75" customHeight="1" x14ac:dyDescent="0.5">
      <c r="Q123" s="324"/>
      <c r="R123" s="263"/>
      <c r="S123" s="421">
        <v>22</v>
      </c>
      <c r="T123" s="313"/>
      <c r="U123" s="313"/>
      <c r="V123" s="314"/>
      <c r="W123" s="369"/>
      <c r="X123" s="257"/>
      <c r="Y123" s="257"/>
      <c r="Z123" s="257"/>
      <c r="AA123" s="257"/>
      <c r="AB123" s="257"/>
      <c r="AC123" s="257"/>
      <c r="AD123" s="257"/>
      <c r="AE123" s="257"/>
      <c r="AF123" s="264"/>
      <c r="AG123" s="325"/>
      <c r="AH123" s="325"/>
      <c r="AI123" s="325"/>
      <c r="AJ123" s="280"/>
      <c r="AK123" s="410">
        <v>14</v>
      </c>
      <c r="AL123" s="285"/>
      <c r="AM123" s="285"/>
      <c r="AN123" s="285"/>
      <c r="AO123" s="285"/>
      <c r="AP123" s="285"/>
      <c r="AQ123" s="285"/>
      <c r="AR123" s="285"/>
      <c r="AS123" s="285"/>
      <c r="AT123" s="285"/>
      <c r="AU123" s="285"/>
      <c r="AV123" s="285"/>
      <c r="AW123" s="285"/>
      <c r="AX123" s="285"/>
      <c r="AY123" s="285"/>
      <c r="AZ123" s="285"/>
      <c r="BA123" s="285"/>
      <c r="BB123" s="285"/>
      <c r="BC123" s="285"/>
      <c r="BD123" s="285"/>
      <c r="BE123" s="285"/>
      <c r="BF123" s="285"/>
      <c r="BG123" s="285"/>
      <c r="BH123" s="285"/>
      <c r="BI123" s="285"/>
      <c r="BJ123" s="285"/>
      <c r="BK123" s="285"/>
      <c r="BL123" s="285"/>
      <c r="BM123" s="285"/>
      <c r="BN123" s="285"/>
      <c r="BO123" s="285"/>
      <c r="BP123" s="267"/>
      <c r="BQ123" s="408" t="str">
        <f t="shared" si="23"/>
        <v/>
      </c>
      <c r="BR123" s="331"/>
      <c r="BS123" s="324"/>
      <c r="BT123" s="324"/>
    </row>
    <row r="124" spans="17:72" ht="15.75" customHeight="1" x14ac:dyDescent="0.5">
      <c r="Q124" s="324"/>
      <c r="R124" s="263"/>
      <c r="S124" s="421">
        <v>23</v>
      </c>
      <c r="T124" s="313"/>
      <c r="U124" s="313"/>
      <c r="V124" s="314"/>
      <c r="W124" s="369"/>
      <c r="X124" s="257"/>
      <c r="Y124" s="257"/>
      <c r="Z124" s="257"/>
      <c r="AA124" s="257"/>
      <c r="AB124" s="257"/>
      <c r="AC124" s="257"/>
      <c r="AD124" s="257"/>
      <c r="AE124" s="257"/>
      <c r="AF124" s="264"/>
      <c r="AG124" s="325"/>
      <c r="AH124" s="325"/>
      <c r="AI124" s="325"/>
      <c r="AJ124" s="280"/>
      <c r="AK124" s="410">
        <v>15</v>
      </c>
      <c r="AL124" s="285"/>
      <c r="AM124" s="285"/>
      <c r="AN124" s="285"/>
      <c r="AO124" s="285"/>
      <c r="AP124" s="285"/>
      <c r="AQ124" s="285"/>
      <c r="AR124" s="285"/>
      <c r="AS124" s="285"/>
      <c r="AT124" s="285"/>
      <c r="AU124" s="285"/>
      <c r="AV124" s="285"/>
      <c r="AW124" s="285"/>
      <c r="AX124" s="285"/>
      <c r="AY124" s="285"/>
      <c r="AZ124" s="285"/>
      <c r="BA124" s="285"/>
      <c r="BB124" s="285"/>
      <c r="BC124" s="285"/>
      <c r="BD124" s="285"/>
      <c r="BE124" s="285"/>
      <c r="BF124" s="285"/>
      <c r="BG124" s="285"/>
      <c r="BH124" s="285"/>
      <c r="BI124" s="285"/>
      <c r="BJ124" s="285"/>
      <c r="BK124" s="285"/>
      <c r="BL124" s="285"/>
      <c r="BM124" s="285"/>
      <c r="BN124" s="285"/>
      <c r="BO124" s="285"/>
      <c r="BP124" s="267"/>
      <c r="BQ124" s="408" t="str">
        <f t="shared" si="23"/>
        <v/>
      </c>
      <c r="BR124" s="331"/>
      <c r="BS124" s="324"/>
      <c r="BT124" s="324"/>
    </row>
    <row r="125" spans="17:72" ht="15.75" customHeight="1" x14ac:dyDescent="0.5">
      <c r="Q125" s="324"/>
      <c r="R125" s="263"/>
      <c r="S125" s="421">
        <v>24</v>
      </c>
      <c r="T125" s="313"/>
      <c r="U125" s="313"/>
      <c r="V125" s="314"/>
      <c r="W125" s="369"/>
      <c r="X125" s="257"/>
      <c r="Y125" s="257"/>
      <c r="Z125" s="257"/>
      <c r="AA125" s="257"/>
      <c r="AB125" s="257"/>
      <c r="AC125" s="257"/>
      <c r="AD125" s="257"/>
      <c r="AE125" s="257"/>
      <c r="AF125" s="264"/>
      <c r="AG125" s="325"/>
      <c r="AH125" s="723" t="str">
        <f>IF(AG131&lt;S131*4,"Table is Incomplete. Information may be Required.
&lt;&lt;&lt; ","OK")</f>
        <v xml:space="preserve">Table is Incomplete. Information may be Required.
&lt;&lt;&lt; </v>
      </c>
      <c r="AI125" s="325"/>
      <c r="AJ125" s="280"/>
      <c r="AK125" s="410">
        <v>16</v>
      </c>
      <c r="AL125" s="285"/>
      <c r="AM125" s="285"/>
      <c r="AN125" s="285"/>
      <c r="AO125" s="285"/>
      <c r="AP125" s="285"/>
      <c r="AQ125" s="285"/>
      <c r="AR125" s="285"/>
      <c r="AS125" s="285"/>
      <c r="AT125" s="285"/>
      <c r="AU125" s="285"/>
      <c r="AV125" s="285"/>
      <c r="AW125" s="285"/>
      <c r="AX125" s="285"/>
      <c r="AY125" s="285"/>
      <c r="AZ125" s="285"/>
      <c r="BA125" s="285"/>
      <c r="BB125" s="285"/>
      <c r="BC125" s="285"/>
      <c r="BD125" s="285"/>
      <c r="BE125" s="285"/>
      <c r="BF125" s="285"/>
      <c r="BG125" s="285"/>
      <c r="BH125" s="285"/>
      <c r="BI125" s="285"/>
      <c r="BJ125" s="285"/>
      <c r="BK125" s="285"/>
      <c r="BL125" s="285"/>
      <c r="BM125" s="285"/>
      <c r="BN125" s="285"/>
      <c r="BO125" s="285"/>
      <c r="BP125" s="267"/>
      <c r="BQ125" s="408" t="str">
        <f t="shared" si="23"/>
        <v/>
      </c>
      <c r="BR125" s="331"/>
      <c r="BS125" s="324"/>
      <c r="BT125" s="324"/>
    </row>
    <row r="126" spans="17:72" ht="13.5" customHeight="1" x14ac:dyDescent="0.5">
      <c r="Q126" s="324"/>
      <c r="R126" s="263"/>
      <c r="S126" s="421">
        <v>25</v>
      </c>
      <c r="T126" s="313"/>
      <c r="U126" s="313"/>
      <c r="V126" s="314"/>
      <c r="W126" s="369"/>
      <c r="X126" s="257"/>
      <c r="Y126" s="257"/>
      <c r="Z126" s="257"/>
      <c r="AA126" s="257"/>
      <c r="AB126" s="257"/>
      <c r="AC126" s="257"/>
      <c r="AD126" s="257"/>
      <c r="AE126" s="257"/>
      <c r="AF126" s="264"/>
      <c r="AG126" s="325"/>
      <c r="AH126" s="723"/>
      <c r="AI126" s="325"/>
      <c r="AJ126" s="280"/>
      <c r="AK126" s="410">
        <v>17</v>
      </c>
      <c r="AL126" s="285"/>
      <c r="AM126" s="285"/>
      <c r="AN126" s="285"/>
      <c r="AO126" s="285"/>
      <c r="AP126" s="285"/>
      <c r="AQ126" s="285"/>
      <c r="AR126" s="285"/>
      <c r="AS126" s="285"/>
      <c r="AT126" s="285"/>
      <c r="AU126" s="285"/>
      <c r="AV126" s="285"/>
      <c r="AW126" s="285"/>
      <c r="AX126" s="285"/>
      <c r="AY126" s="285"/>
      <c r="AZ126" s="285"/>
      <c r="BA126" s="285"/>
      <c r="BB126" s="285"/>
      <c r="BC126" s="285"/>
      <c r="BD126" s="285"/>
      <c r="BE126" s="285"/>
      <c r="BF126" s="285"/>
      <c r="BG126" s="285"/>
      <c r="BH126" s="285"/>
      <c r="BI126" s="285"/>
      <c r="BJ126" s="285"/>
      <c r="BK126" s="285"/>
      <c r="BL126" s="285"/>
      <c r="BM126" s="285"/>
      <c r="BN126" s="285"/>
      <c r="BO126" s="285"/>
      <c r="BP126" s="267"/>
      <c r="BQ126" s="408" t="str">
        <f t="shared" si="23"/>
        <v/>
      </c>
      <c r="BR126" s="331"/>
      <c r="BS126" s="324"/>
      <c r="BT126" s="324"/>
    </row>
    <row r="127" spans="17:72" ht="13.5" customHeight="1" x14ac:dyDescent="0.5">
      <c r="Q127" s="324"/>
      <c r="R127" s="263"/>
      <c r="S127" s="421">
        <v>26</v>
      </c>
      <c r="T127" s="313"/>
      <c r="U127" s="313"/>
      <c r="V127" s="314"/>
      <c r="W127" s="369"/>
      <c r="X127" s="257"/>
      <c r="Y127" s="257"/>
      <c r="Z127" s="257"/>
      <c r="AA127" s="257"/>
      <c r="AB127" s="257"/>
      <c r="AC127" s="257"/>
      <c r="AD127" s="257"/>
      <c r="AE127" s="257"/>
      <c r="AF127" s="264"/>
      <c r="AG127" s="325"/>
      <c r="AH127" s="723"/>
      <c r="AI127" s="325"/>
      <c r="AJ127" s="280"/>
      <c r="AK127" s="410">
        <v>18</v>
      </c>
      <c r="AL127" s="285"/>
      <c r="AM127" s="285"/>
      <c r="AN127" s="285"/>
      <c r="AO127" s="285"/>
      <c r="AP127" s="285"/>
      <c r="AQ127" s="285"/>
      <c r="AR127" s="285"/>
      <c r="AS127" s="285"/>
      <c r="AT127" s="285"/>
      <c r="AU127" s="285"/>
      <c r="AV127" s="285"/>
      <c r="AW127" s="285"/>
      <c r="AX127" s="285"/>
      <c r="AY127" s="285"/>
      <c r="AZ127" s="285"/>
      <c r="BA127" s="285"/>
      <c r="BB127" s="285"/>
      <c r="BC127" s="285"/>
      <c r="BD127" s="285"/>
      <c r="BE127" s="285"/>
      <c r="BF127" s="285"/>
      <c r="BG127" s="285"/>
      <c r="BH127" s="285"/>
      <c r="BI127" s="285"/>
      <c r="BJ127" s="285"/>
      <c r="BK127" s="285"/>
      <c r="BL127" s="285"/>
      <c r="BM127" s="285"/>
      <c r="BN127" s="285"/>
      <c r="BO127" s="285"/>
      <c r="BP127" s="267"/>
      <c r="BQ127" s="408" t="str">
        <f t="shared" si="23"/>
        <v/>
      </c>
      <c r="BR127" s="331"/>
      <c r="BS127" s="324"/>
      <c r="BT127" s="324"/>
    </row>
    <row r="128" spans="17:72" ht="13.5" customHeight="1" x14ac:dyDescent="0.5">
      <c r="Q128" s="324"/>
      <c r="R128" s="263"/>
      <c r="S128" s="421">
        <v>27</v>
      </c>
      <c r="T128" s="313"/>
      <c r="U128" s="313"/>
      <c r="V128" s="314"/>
      <c r="W128" s="369"/>
      <c r="X128" s="257"/>
      <c r="Y128" s="257"/>
      <c r="Z128" s="257"/>
      <c r="AA128" s="257"/>
      <c r="AB128" s="257"/>
      <c r="AC128" s="257"/>
      <c r="AD128" s="257"/>
      <c r="AE128" s="257"/>
      <c r="AF128" s="264"/>
      <c r="AG128" s="325"/>
      <c r="AH128" s="723"/>
      <c r="AI128" s="325"/>
      <c r="AJ128" s="280"/>
      <c r="AK128" s="410">
        <v>19</v>
      </c>
      <c r="AL128" s="285"/>
      <c r="AM128" s="285"/>
      <c r="AN128" s="285"/>
      <c r="AO128" s="285"/>
      <c r="AP128" s="285"/>
      <c r="AQ128" s="285"/>
      <c r="AR128" s="285"/>
      <c r="AS128" s="285"/>
      <c r="AT128" s="285"/>
      <c r="AU128" s="285"/>
      <c r="AV128" s="285"/>
      <c r="AW128" s="285"/>
      <c r="AX128" s="285"/>
      <c r="AY128" s="285"/>
      <c r="AZ128" s="285"/>
      <c r="BA128" s="285"/>
      <c r="BB128" s="285"/>
      <c r="BC128" s="285"/>
      <c r="BD128" s="285"/>
      <c r="BE128" s="285"/>
      <c r="BF128" s="285"/>
      <c r="BG128" s="285"/>
      <c r="BH128" s="285"/>
      <c r="BI128" s="285"/>
      <c r="BJ128" s="285"/>
      <c r="BK128" s="285"/>
      <c r="BL128" s="285"/>
      <c r="BM128" s="285"/>
      <c r="BN128" s="285"/>
      <c r="BO128" s="285"/>
      <c r="BP128" s="267"/>
      <c r="BQ128" s="408" t="str">
        <f t="shared" si="23"/>
        <v/>
      </c>
      <c r="BR128" s="331"/>
      <c r="BS128" s="324"/>
      <c r="BT128" s="324"/>
    </row>
    <row r="129" spans="17:72" ht="14.25" customHeight="1" x14ac:dyDescent="0.5">
      <c r="Q129" s="324"/>
      <c r="R129" s="263"/>
      <c r="S129" s="421">
        <v>28</v>
      </c>
      <c r="T129" s="313"/>
      <c r="U129" s="313"/>
      <c r="V129" s="314"/>
      <c r="W129" s="369"/>
      <c r="X129" s="257"/>
      <c r="Y129" s="257"/>
      <c r="Z129" s="257"/>
      <c r="AA129" s="257"/>
      <c r="AB129" s="257"/>
      <c r="AC129" s="257"/>
      <c r="AD129" s="257"/>
      <c r="AE129" s="257"/>
      <c r="AF129" s="264"/>
      <c r="AG129" s="325"/>
      <c r="AH129" s="723"/>
      <c r="AI129" s="326"/>
      <c r="AJ129" s="280"/>
      <c r="AK129" s="410">
        <v>20</v>
      </c>
      <c r="AL129" s="285"/>
      <c r="AM129" s="285"/>
      <c r="AN129" s="285"/>
      <c r="AO129" s="285"/>
      <c r="AP129" s="285"/>
      <c r="AQ129" s="285"/>
      <c r="AR129" s="285"/>
      <c r="AS129" s="285"/>
      <c r="AT129" s="285"/>
      <c r="AU129" s="285"/>
      <c r="AV129" s="285"/>
      <c r="AW129" s="285"/>
      <c r="AX129" s="285"/>
      <c r="AY129" s="285"/>
      <c r="AZ129" s="285"/>
      <c r="BA129" s="285"/>
      <c r="BB129" s="285"/>
      <c r="BC129" s="285"/>
      <c r="BD129" s="285"/>
      <c r="BE129" s="285"/>
      <c r="BF129" s="285"/>
      <c r="BG129" s="285"/>
      <c r="BH129" s="285"/>
      <c r="BI129" s="285"/>
      <c r="BJ129" s="285"/>
      <c r="BK129" s="285"/>
      <c r="BL129" s="285"/>
      <c r="BM129" s="285"/>
      <c r="BN129" s="285"/>
      <c r="BO129" s="285"/>
      <c r="BP129" s="267"/>
      <c r="BQ129" s="408" t="str">
        <f t="shared" si="23"/>
        <v/>
      </c>
      <c r="BR129" s="331"/>
      <c r="BS129" s="324"/>
      <c r="BT129" s="324"/>
    </row>
    <row r="130" spans="17:72" ht="13.5" customHeight="1" x14ac:dyDescent="0.5">
      <c r="Q130" s="324"/>
      <c r="R130" s="263"/>
      <c r="S130" s="421">
        <v>29</v>
      </c>
      <c r="T130" s="313"/>
      <c r="U130" s="313"/>
      <c r="V130" s="314"/>
      <c r="W130" s="369"/>
      <c r="X130" s="257"/>
      <c r="Y130" s="257"/>
      <c r="Z130" s="257"/>
      <c r="AA130" s="257"/>
      <c r="AB130" s="257"/>
      <c r="AC130" s="257"/>
      <c r="AD130" s="257"/>
      <c r="AE130" s="257"/>
      <c r="AF130" s="264"/>
      <c r="AG130" s="325"/>
      <c r="AH130" s="723"/>
      <c r="AI130" s="326"/>
      <c r="AJ130" s="280"/>
      <c r="AK130" s="410">
        <v>21</v>
      </c>
      <c r="AL130" s="285"/>
      <c r="AM130" s="285"/>
      <c r="AN130" s="285"/>
      <c r="AO130" s="285"/>
      <c r="AP130" s="285"/>
      <c r="AQ130" s="285"/>
      <c r="AR130" s="285"/>
      <c r="AS130" s="285"/>
      <c r="AT130" s="285"/>
      <c r="AU130" s="285"/>
      <c r="AV130" s="285"/>
      <c r="AW130" s="285"/>
      <c r="AX130" s="285"/>
      <c r="AY130" s="285"/>
      <c r="AZ130" s="285"/>
      <c r="BA130" s="285"/>
      <c r="BB130" s="285"/>
      <c r="BC130" s="285"/>
      <c r="BD130" s="285"/>
      <c r="BE130" s="285"/>
      <c r="BF130" s="285"/>
      <c r="BG130" s="285"/>
      <c r="BH130" s="285"/>
      <c r="BI130" s="285"/>
      <c r="BJ130" s="285"/>
      <c r="BK130" s="285"/>
      <c r="BL130" s="285"/>
      <c r="BM130" s="285"/>
      <c r="BN130" s="285"/>
      <c r="BO130" s="285"/>
      <c r="BP130" s="267"/>
      <c r="BQ130" s="408" t="str">
        <f t="shared" si="23"/>
        <v/>
      </c>
      <c r="BR130" s="331"/>
      <c r="BS130" s="324"/>
      <c r="BT130" s="324"/>
    </row>
    <row r="131" spans="17:72" ht="13.5" customHeight="1" thickBot="1" x14ac:dyDescent="0.55000000000000004">
      <c r="Q131" s="324"/>
      <c r="R131" s="263"/>
      <c r="S131" s="422">
        <v>30</v>
      </c>
      <c r="T131" s="370"/>
      <c r="U131" s="370"/>
      <c r="V131" s="371"/>
      <c r="W131" s="372"/>
      <c r="X131" s="257"/>
      <c r="Y131" s="257"/>
      <c r="Z131" s="257"/>
      <c r="AA131" s="257"/>
      <c r="AB131" s="257"/>
      <c r="AC131" s="257"/>
      <c r="AD131" s="257"/>
      <c r="AE131" s="257"/>
      <c r="AF131" s="264"/>
      <c r="AG131" s="358">
        <f>COUNT(T102:W131)</f>
        <v>0</v>
      </c>
      <c r="AH131" s="723"/>
      <c r="AI131" s="326"/>
      <c r="AJ131" s="280"/>
      <c r="AK131" s="410">
        <v>22</v>
      </c>
      <c r="AL131" s="285"/>
      <c r="AM131" s="285"/>
      <c r="AN131" s="285"/>
      <c r="AO131" s="285"/>
      <c r="AP131" s="285"/>
      <c r="AQ131" s="285"/>
      <c r="AR131" s="285"/>
      <c r="AS131" s="285"/>
      <c r="AT131" s="285"/>
      <c r="AU131" s="285"/>
      <c r="AV131" s="285"/>
      <c r="AW131" s="285"/>
      <c r="AX131" s="285"/>
      <c r="AY131" s="285"/>
      <c r="AZ131" s="285"/>
      <c r="BA131" s="285"/>
      <c r="BB131" s="285"/>
      <c r="BC131" s="285"/>
      <c r="BD131" s="285"/>
      <c r="BE131" s="285"/>
      <c r="BF131" s="285"/>
      <c r="BG131" s="285"/>
      <c r="BH131" s="285"/>
      <c r="BI131" s="285"/>
      <c r="BJ131" s="285"/>
      <c r="BK131" s="285"/>
      <c r="BL131" s="285"/>
      <c r="BM131" s="285"/>
      <c r="BN131" s="285"/>
      <c r="BO131" s="285"/>
      <c r="BP131" s="267"/>
      <c r="BQ131" s="408" t="str">
        <f t="shared" si="23"/>
        <v/>
      </c>
      <c r="BR131" s="331"/>
      <c r="BS131" s="324"/>
      <c r="BT131" s="324"/>
    </row>
    <row r="132" spans="17:72" ht="13.5" customHeight="1" x14ac:dyDescent="0.5">
      <c r="Q132" s="324"/>
      <c r="R132" s="263"/>
      <c r="S132" s="300"/>
      <c r="T132" s="257"/>
      <c r="U132" s="257"/>
      <c r="V132" s="257"/>
      <c r="W132" s="257"/>
      <c r="X132" s="257"/>
      <c r="Y132" s="257"/>
      <c r="Z132" s="257"/>
      <c r="AA132" s="257"/>
      <c r="AB132" s="257"/>
      <c r="AC132" s="257"/>
      <c r="AD132" s="257"/>
      <c r="AE132" s="257"/>
      <c r="AF132" s="264"/>
      <c r="AG132" s="325"/>
      <c r="AH132" s="424"/>
      <c r="AI132" s="326"/>
      <c r="AJ132" s="280"/>
      <c r="AK132" s="410">
        <v>23</v>
      </c>
      <c r="AL132" s="285"/>
      <c r="AM132" s="285"/>
      <c r="AN132" s="285"/>
      <c r="AO132" s="285"/>
      <c r="AP132" s="285"/>
      <c r="AQ132" s="285"/>
      <c r="AR132" s="285"/>
      <c r="AS132" s="285"/>
      <c r="AT132" s="285"/>
      <c r="AU132" s="285"/>
      <c r="AV132" s="285"/>
      <c r="AW132" s="285"/>
      <c r="AX132" s="285"/>
      <c r="AY132" s="285"/>
      <c r="AZ132" s="285"/>
      <c r="BA132" s="285"/>
      <c r="BB132" s="285"/>
      <c r="BC132" s="285"/>
      <c r="BD132" s="285"/>
      <c r="BE132" s="285"/>
      <c r="BF132" s="285"/>
      <c r="BG132" s="285"/>
      <c r="BH132" s="285"/>
      <c r="BI132" s="285"/>
      <c r="BJ132" s="285"/>
      <c r="BK132" s="285"/>
      <c r="BL132" s="285"/>
      <c r="BM132" s="285"/>
      <c r="BN132" s="285"/>
      <c r="BO132" s="285"/>
      <c r="BP132" s="267"/>
      <c r="BQ132" s="408" t="str">
        <f t="shared" si="23"/>
        <v/>
      </c>
      <c r="BR132" s="331"/>
      <c r="BS132" s="324"/>
      <c r="BT132" s="324"/>
    </row>
    <row r="133" spans="17:72" ht="13.5" customHeight="1" thickBot="1" x14ac:dyDescent="0.55000000000000004">
      <c r="Q133" s="324"/>
      <c r="R133" s="275"/>
      <c r="S133" s="383"/>
      <c r="T133" s="318"/>
      <c r="U133" s="318"/>
      <c r="V133" s="319"/>
      <c r="W133" s="318"/>
      <c r="X133" s="318"/>
      <c r="Y133" s="318"/>
      <c r="Z133" s="318"/>
      <c r="AA133" s="318"/>
      <c r="AB133" s="318"/>
      <c r="AC133" s="318"/>
      <c r="AD133" s="318"/>
      <c r="AE133" s="318"/>
      <c r="AF133" s="295"/>
      <c r="AG133" s="325"/>
      <c r="AH133" s="424"/>
      <c r="AI133" s="326"/>
      <c r="AJ133" s="280"/>
      <c r="AK133" s="411">
        <v>24</v>
      </c>
      <c r="AL133" s="294"/>
      <c r="AM133" s="294"/>
      <c r="AN133" s="294"/>
      <c r="AO133" s="294"/>
      <c r="AP133" s="294"/>
      <c r="AQ133" s="294"/>
      <c r="AR133" s="294"/>
      <c r="AS133" s="294"/>
      <c r="AT133" s="294"/>
      <c r="AU133" s="294"/>
      <c r="AV133" s="294"/>
      <c r="AW133" s="294"/>
      <c r="AX133" s="294"/>
      <c r="AY133" s="294"/>
      <c r="AZ133" s="294"/>
      <c r="BA133" s="294"/>
      <c r="BB133" s="294"/>
      <c r="BC133" s="294"/>
      <c r="BD133" s="294"/>
      <c r="BE133" s="294"/>
      <c r="BF133" s="294"/>
      <c r="BG133" s="294"/>
      <c r="BH133" s="294"/>
      <c r="BI133" s="294"/>
      <c r="BJ133" s="294"/>
      <c r="BK133" s="294"/>
      <c r="BL133" s="294"/>
      <c r="BM133" s="294"/>
      <c r="BN133" s="294"/>
      <c r="BO133" s="294"/>
      <c r="BP133" s="267"/>
      <c r="BQ133" s="409" t="str">
        <f t="shared" si="23"/>
        <v/>
      </c>
      <c r="BR133" s="331"/>
      <c r="BS133" s="324"/>
      <c r="BT133" s="324"/>
    </row>
    <row r="134" spans="17:72" ht="15" customHeight="1" x14ac:dyDescent="0.5">
      <c r="Q134" s="179"/>
      <c r="R134" s="326"/>
      <c r="S134" s="362"/>
      <c r="T134" s="326"/>
      <c r="U134" s="326"/>
      <c r="V134" s="326"/>
      <c r="W134" s="326"/>
      <c r="X134" s="326"/>
      <c r="Y134" s="326"/>
      <c r="Z134" s="326"/>
      <c r="AA134" s="326"/>
      <c r="AB134" s="326"/>
      <c r="AC134" s="326"/>
      <c r="AD134" s="326"/>
      <c r="AE134" s="326"/>
      <c r="AF134" s="324"/>
      <c r="AG134" s="325"/>
      <c r="AH134" s="424"/>
      <c r="AI134" s="326"/>
      <c r="AJ134" s="280"/>
      <c r="AK134" s="274"/>
      <c r="AL134" s="267"/>
      <c r="AM134" s="267"/>
      <c r="AN134" s="267"/>
      <c r="AO134" s="267"/>
      <c r="AP134" s="267"/>
      <c r="AQ134" s="267"/>
      <c r="AR134" s="267"/>
      <c r="AS134" s="267"/>
      <c r="AT134" s="267"/>
      <c r="AU134" s="267"/>
      <c r="AV134" s="267"/>
      <c r="AW134" s="267"/>
      <c r="AX134" s="267"/>
      <c r="AY134" s="267"/>
      <c r="AZ134" s="267"/>
      <c r="BA134" s="267"/>
      <c r="BB134" s="267"/>
      <c r="BC134" s="267"/>
      <c r="BD134" s="267"/>
      <c r="BE134" s="267"/>
      <c r="BF134" s="267"/>
      <c r="BG134" s="267"/>
      <c r="BH134" s="267"/>
      <c r="BI134" s="267"/>
      <c r="BJ134" s="267"/>
      <c r="BK134" s="267"/>
      <c r="BL134" s="267"/>
      <c r="BM134" s="267"/>
      <c r="BN134" s="267"/>
      <c r="BO134" s="267"/>
      <c r="BP134" s="267"/>
      <c r="BQ134" s="267"/>
      <c r="BR134" s="331"/>
      <c r="BS134" s="324"/>
      <c r="BT134" s="324"/>
    </row>
    <row r="135" spans="17:72" ht="15" customHeight="1" x14ac:dyDescent="0.5">
      <c r="Q135" s="191" t="s">
        <v>388</v>
      </c>
      <c r="R135" s="179"/>
      <c r="S135" s="376"/>
      <c r="T135" s="326"/>
      <c r="U135" s="326"/>
      <c r="V135" s="326"/>
      <c r="W135" s="326"/>
      <c r="X135" s="324"/>
      <c r="Y135" s="324"/>
      <c r="Z135" s="324"/>
      <c r="AA135" s="324"/>
      <c r="AB135" s="324"/>
      <c r="AC135" s="324"/>
      <c r="AD135" s="324"/>
      <c r="AE135" s="324"/>
      <c r="AF135" s="324"/>
      <c r="AG135" s="325"/>
      <c r="AH135" s="424"/>
      <c r="AI135" s="326"/>
      <c r="AJ135" s="296"/>
      <c r="AK135" s="394"/>
      <c r="AL135" s="297"/>
      <c r="AM135" s="297"/>
      <c r="AN135" s="297"/>
      <c r="AO135" s="297"/>
      <c r="AP135" s="297"/>
      <c r="AQ135" s="297"/>
      <c r="AR135" s="297"/>
      <c r="AS135" s="297"/>
      <c r="AT135" s="297"/>
      <c r="AU135" s="297"/>
      <c r="AV135" s="297"/>
      <c r="AW135" s="297"/>
      <c r="AX135" s="297"/>
      <c r="AY135" s="297"/>
      <c r="AZ135" s="297"/>
      <c r="BA135" s="297"/>
      <c r="BB135" s="297"/>
      <c r="BC135" s="297"/>
      <c r="BD135" s="297"/>
      <c r="BE135" s="297"/>
      <c r="BF135" s="297"/>
      <c r="BG135" s="297"/>
      <c r="BH135" s="297"/>
      <c r="BI135" s="297"/>
      <c r="BJ135" s="297"/>
      <c r="BK135" s="297"/>
      <c r="BL135" s="297"/>
      <c r="BM135" s="297"/>
      <c r="BN135" s="297"/>
      <c r="BO135" s="297"/>
      <c r="BP135" s="297"/>
      <c r="BQ135" s="297"/>
      <c r="BR135" s="298"/>
      <c r="BS135" s="324"/>
      <c r="BT135" s="324"/>
    </row>
    <row r="136" spans="17:72" ht="15" customHeight="1" x14ac:dyDescent="0.5">
      <c r="AG136" s="325"/>
      <c r="AI136" s="326"/>
      <c r="AJ136" s="280"/>
      <c r="AK136" s="316"/>
      <c r="AL136" s="317"/>
      <c r="AM136" s="317"/>
      <c r="AN136" s="317"/>
      <c r="AO136" s="317"/>
      <c r="AP136" s="317"/>
      <c r="AQ136" s="317"/>
      <c r="AR136" s="317"/>
      <c r="AS136" s="317"/>
      <c r="AT136" s="317"/>
      <c r="AU136" s="317"/>
      <c r="AV136" s="317"/>
      <c r="AW136" s="317"/>
      <c r="AX136" s="317"/>
      <c r="AY136" s="317"/>
      <c r="AZ136" s="317"/>
      <c r="BA136" s="317"/>
      <c r="BB136" s="317"/>
      <c r="BC136" s="317"/>
      <c r="BD136" s="317"/>
      <c r="BE136" s="317"/>
      <c r="BF136" s="317"/>
      <c r="BG136" s="317"/>
      <c r="BH136" s="317"/>
      <c r="BI136" s="317"/>
      <c r="BJ136" s="317"/>
      <c r="BK136" s="317"/>
      <c r="BL136" s="317"/>
      <c r="BM136" s="317"/>
      <c r="BN136" s="317"/>
      <c r="BO136" s="317"/>
      <c r="BP136" s="317"/>
      <c r="BQ136" s="317"/>
      <c r="BR136" s="331"/>
      <c r="BS136" s="324"/>
      <c r="BT136" s="324"/>
    </row>
    <row r="137" spans="17:72" ht="15" customHeight="1" x14ac:dyDescent="0.5">
      <c r="AF137" s="320"/>
      <c r="AI137" s="326"/>
      <c r="AJ137" s="280" t="s">
        <v>399</v>
      </c>
      <c r="AK137" s="274"/>
      <c r="AL137" s="267"/>
      <c r="AM137" s="267"/>
      <c r="AN137" s="267"/>
      <c r="AO137" s="267"/>
      <c r="AP137" s="267"/>
      <c r="AQ137" s="267"/>
      <c r="AR137" s="267"/>
      <c r="AS137" s="267"/>
      <c r="AT137" s="267"/>
      <c r="AU137" s="267"/>
      <c r="AV137" s="267"/>
      <c r="AW137" s="267"/>
      <c r="AX137" s="267"/>
      <c r="AY137" s="267"/>
      <c r="AZ137" s="267"/>
      <c r="BA137" s="267"/>
      <c r="BB137" s="267"/>
      <c r="BC137" s="267"/>
      <c r="BD137" s="267"/>
      <c r="BE137" s="267"/>
      <c r="BF137" s="267"/>
      <c r="BG137" s="267"/>
      <c r="BH137" s="267"/>
      <c r="BI137" s="267"/>
      <c r="BJ137" s="267"/>
      <c r="BK137" s="267"/>
      <c r="BL137" s="267"/>
      <c r="BM137" s="267"/>
      <c r="BN137" s="267"/>
      <c r="BO137" s="267"/>
      <c r="BP137" s="267"/>
      <c r="BQ137" s="267"/>
      <c r="BR137" s="331"/>
      <c r="BS137" s="324"/>
      <c r="BT137" s="324"/>
    </row>
    <row r="138" spans="17:72" ht="15" customHeight="1" x14ac:dyDescent="0.5">
      <c r="AI138" s="326"/>
      <c r="AJ138" s="280"/>
      <c r="AK138" s="274"/>
      <c r="AL138" s="267"/>
      <c r="AM138" s="267"/>
      <c r="AN138" s="267"/>
      <c r="AO138" s="267"/>
      <c r="AP138" s="267"/>
      <c r="AQ138" s="267"/>
      <c r="AR138" s="267"/>
      <c r="AS138" s="267"/>
      <c r="AT138" s="267"/>
      <c r="AU138" s="267"/>
      <c r="AV138" s="267"/>
      <c r="AW138" s="267"/>
      <c r="AX138" s="267"/>
      <c r="AY138" s="267"/>
      <c r="AZ138" s="267"/>
      <c r="BA138" s="267"/>
      <c r="BB138" s="267"/>
      <c r="BC138" s="267"/>
      <c r="BD138" s="267"/>
      <c r="BE138" s="267"/>
      <c r="BF138" s="267"/>
      <c r="BG138" s="267"/>
      <c r="BH138" s="267"/>
      <c r="BI138" s="267"/>
      <c r="BJ138" s="267"/>
      <c r="BK138" s="267"/>
      <c r="BL138" s="267"/>
      <c r="BM138" s="267"/>
      <c r="BN138" s="267"/>
      <c r="BO138" s="267"/>
      <c r="BP138" s="267"/>
      <c r="BQ138" s="267"/>
      <c r="BR138" s="331"/>
      <c r="BS138" s="324"/>
      <c r="BT138" s="324"/>
    </row>
    <row r="139" spans="17:72" ht="15" customHeight="1" x14ac:dyDescent="0.5">
      <c r="AG139" s="257"/>
      <c r="AH139" s="257"/>
      <c r="AI139" s="326"/>
      <c r="AJ139" s="280"/>
      <c r="AK139" s="399" t="s">
        <v>321</v>
      </c>
      <c r="AL139" s="399">
        <v>1</v>
      </c>
      <c r="AM139" s="399">
        <v>2</v>
      </c>
      <c r="AN139" s="399">
        <v>3</v>
      </c>
      <c r="AO139" s="399">
        <v>4</v>
      </c>
      <c r="AP139" s="399">
        <v>5</v>
      </c>
      <c r="AQ139" s="399">
        <v>6</v>
      </c>
      <c r="AR139" s="399">
        <v>7</v>
      </c>
      <c r="AS139" s="399">
        <v>8</v>
      </c>
      <c r="AT139" s="399">
        <v>9</v>
      </c>
      <c r="AU139" s="399">
        <v>10</v>
      </c>
      <c r="AV139" s="399">
        <v>11</v>
      </c>
      <c r="AW139" s="399">
        <v>12</v>
      </c>
      <c r="AX139" s="399">
        <v>13</v>
      </c>
      <c r="AY139" s="399">
        <v>14</v>
      </c>
      <c r="AZ139" s="399">
        <v>15</v>
      </c>
      <c r="BA139" s="399">
        <v>16</v>
      </c>
      <c r="BB139" s="399">
        <v>17</v>
      </c>
      <c r="BC139" s="399">
        <v>18</v>
      </c>
      <c r="BD139" s="399">
        <v>19</v>
      </c>
      <c r="BE139" s="399">
        <v>20</v>
      </c>
      <c r="BF139" s="399">
        <v>21</v>
      </c>
      <c r="BG139" s="399">
        <v>22</v>
      </c>
      <c r="BH139" s="399">
        <v>23</v>
      </c>
      <c r="BI139" s="399">
        <v>24</v>
      </c>
      <c r="BJ139" s="399">
        <v>25</v>
      </c>
      <c r="BK139" s="399">
        <v>26</v>
      </c>
      <c r="BL139" s="399">
        <v>27</v>
      </c>
      <c r="BM139" s="399">
        <v>28</v>
      </c>
      <c r="BN139" s="399">
        <v>29</v>
      </c>
      <c r="BO139" s="399">
        <v>30</v>
      </c>
      <c r="BP139" s="399">
        <v>31</v>
      </c>
      <c r="BQ139" s="423" t="s">
        <v>314</v>
      </c>
      <c r="BR139" s="331"/>
      <c r="BS139" s="324"/>
      <c r="BT139" s="324"/>
    </row>
    <row r="140" spans="17:72" ht="15" customHeight="1" x14ac:dyDescent="0.5">
      <c r="AG140" s="257"/>
      <c r="AH140" s="257"/>
      <c r="AI140" s="326"/>
      <c r="AJ140" s="280"/>
      <c r="AK140" s="399"/>
      <c r="AL140" s="399"/>
      <c r="AM140" s="399"/>
      <c r="AN140" s="399"/>
      <c r="AO140" s="399"/>
      <c r="AP140" s="399"/>
      <c r="AQ140" s="399"/>
      <c r="AR140" s="399"/>
      <c r="AS140" s="399"/>
      <c r="AT140" s="399"/>
      <c r="AU140" s="399"/>
      <c r="AV140" s="399"/>
      <c r="AW140" s="399"/>
      <c r="AX140" s="399"/>
      <c r="AY140" s="399"/>
      <c r="AZ140" s="399"/>
      <c r="BA140" s="399"/>
      <c r="BB140" s="399"/>
      <c r="BC140" s="399"/>
      <c r="BD140" s="399"/>
      <c r="BE140" s="399"/>
      <c r="BF140" s="399"/>
      <c r="BG140" s="399"/>
      <c r="BH140" s="399"/>
      <c r="BI140" s="399"/>
      <c r="BJ140" s="399"/>
      <c r="BK140" s="399"/>
      <c r="BL140" s="399"/>
      <c r="BM140" s="399"/>
      <c r="BN140" s="399"/>
      <c r="BO140" s="399"/>
      <c r="BP140" s="399"/>
      <c r="BQ140" s="423" t="s">
        <v>323</v>
      </c>
      <c r="BR140" s="331"/>
      <c r="BS140" s="324"/>
      <c r="BT140" s="324"/>
    </row>
    <row r="141" spans="17:72" ht="15" customHeight="1" x14ac:dyDescent="0.5">
      <c r="AG141" s="257"/>
      <c r="AH141" s="257"/>
      <c r="AI141" s="326"/>
      <c r="AJ141" s="280"/>
      <c r="AK141" s="410">
        <v>1</v>
      </c>
      <c r="AL141" s="285"/>
      <c r="AM141" s="285"/>
      <c r="AN141" s="285"/>
      <c r="AO141" s="285"/>
      <c r="AP141" s="285"/>
      <c r="AQ141" s="285"/>
      <c r="AR141" s="285"/>
      <c r="AS141" s="285"/>
      <c r="AT141" s="285"/>
      <c r="AU141" s="285"/>
      <c r="AV141" s="285"/>
      <c r="AW141" s="285"/>
      <c r="AX141" s="285"/>
      <c r="AY141" s="285"/>
      <c r="AZ141" s="285"/>
      <c r="BA141" s="285"/>
      <c r="BB141" s="285"/>
      <c r="BC141" s="285"/>
      <c r="BD141" s="285"/>
      <c r="BE141" s="285"/>
      <c r="BF141" s="285"/>
      <c r="BG141" s="285"/>
      <c r="BH141" s="285"/>
      <c r="BI141" s="285"/>
      <c r="BJ141" s="285"/>
      <c r="BK141" s="285"/>
      <c r="BL141" s="285"/>
      <c r="BM141" s="285"/>
      <c r="BN141" s="285"/>
      <c r="BO141" s="285"/>
      <c r="BP141" s="285"/>
      <c r="BQ141" s="407" t="str">
        <f t="shared" ref="BQ141:BQ164" si="24">IFERROR(AVERAGE(AL141:BP141),"")</f>
        <v/>
      </c>
      <c r="BR141" s="331"/>
      <c r="BS141" s="324"/>
      <c r="BT141" s="324"/>
    </row>
    <row r="142" spans="17:72" ht="15" customHeight="1" x14ac:dyDescent="0.5">
      <c r="AG142" s="257"/>
      <c r="AH142" s="257"/>
      <c r="AI142" s="326"/>
      <c r="AJ142" s="280"/>
      <c r="AK142" s="410">
        <v>2</v>
      </c>
      <c r="AL142" s="285"/>
      <c r="AM142" s="285"/>
      <c r="AN142" s="285"/>
      <c r="AO142" s="285"/>
      <c r="AP142" s="285"/>
      <c r="AQ142" s="285"/>
      <c r="AR142" s="285"/>
      <c r="AS142" s="285"/>
      <c r="AT142" s="285"/>
      <c r="AU142" s="285"/>
      <c r="AV142" s="285"/>
      <c r="AW142" s="285"/>
      <c r="AX142" s="285"/>
      <c r="AY142" s="285"/>
      <c r="AZ142" s="285"/>
      <c r="BA142" s="285"/>
      <c r="BB142" s="285"/>
      <c r="BC142" s="285"/>
      <c r="BD142" s="285"/>
      <c r="BE142" s="285"/>
      <c r="BF142" s="285"/>
      <c r="BG142" s="285"/>
      <c r="BH142" s="285"/>
      <c r="BI142" s="285"/>
      <c r="BJ142" s="285"/>
      <c r="BK142" s="285"/>
      <c r="BL142" s="285"/>
      <c r="BM142" s="285"/>
      <c r="BN142" s="285"/>
      <c r="BO142" s="285"/>
      <c r="BP142" s="285"/>
      <c r="BQ142" s="408" t="str">
        <f t="shared" si="24"/>
        <v/>
      </c>
      <c r="BR142" s="331"/>
      <c r="BS142" s="324"/>
      <c r="BT142" s="324"/>
    </row>
    <row r="143" spans="17:72" ht="15.75" customHeight="1" x14ac:dyDescent="0.5">
      <c r="AG143" s="257"/>
      <c r="AH143" s="257"/>
      <c r="AI143" s="326"/>
      <c r="AJ143" s="280"/>
      <c r="AK143" s="410">
        <v>3</v>
      </c>
      <c r="AL143" s="285"/>
      <c r="AM143" s="285"/>
      <c r="AN143" s="285"/>
      <c r="AO143" s="285"/>
      <c r="AP143" s="285"/>
      <c r="AQ143" s="285"/>
      <c r="AR143" s="285"/>
      <c r="AS143" s="285"/>
      <c r="AT143" s="285"/>
      <c r="AU143" s="285"/>
      <c r="AV143" s="285"/>
      <c r="AW143" s="285"/>
      <c r="AX143" s="285"/>
      <c r="AY143" s="285"/>
      <c r="AZ143" s="285"/>
      <c r="BA143" s="285"/>
      <c r="BB143" s="285"/>
      <c r="BC143" s="285"/>
      <c r="BD143" s="285"/>
      <c r="BE143" s="285"/>
      <c r="BF143" s="285"/>
      <c r="BG143" s="285"/>
      <c r="BH143" s="285"/>
      <c r="BI143" s="285"/>
      <c r="BJ143" s="285"/>
      <c r="BK143" s="285"/>
      <c r="BL143" s="285"/>
      <c r="BM143" s="285"/>
      <c r="BN143" s="285"/>
      <c r="BO143" s="285"/>
      <c r="BP143" s="285"/>
      <c r="BQ143" s="408" t="str">
        <f t="shared" si="24"/>
        <v/>
      </c>
      <c r="BR143" s="331"/>
      <c r="BS143" s="324"/>
      <c r="BT143" s="324"/>
    </row>
    <row r="144" spans="17:72" ht="15" customHeight="1" x14ac:dyDescent="0.5">
      <c r="AG144" s="257"/>
      <c r="AH144" s="257"/>
      <c r="AI144" s="326"/>
      <c r="AJ144" s="280"/>
      <c r="AK144" s="410">
        <v>4</v>
      </c>
      <c r="AL144" s="285"/>
      <c r="AM144" s="285"/>
      <c r="AN144" s="285"/>
      <c r="AO144" s="285"/>
      <c r="AP144" s="285"/>
      <c r="AQ144" s="285"/>
      <c r="AR144" s="285"/>
      <c r="AS144" s="285"/>
      <c r="AT144" s="285"/>
      <c r="AU144" s="285"/>
      <c r="AV144" s="285"/>
      <c r="AW144" s="285"/>
      <c r="AX144" s="285"/>
      <c r="AY144" s="285"/>
      <c r="AZ144" s="285"/>
      <c r="BA144" s="285"/>
      <c r="BB144" s="285"/>
      <c r="BC144" s="285"/>
      <c r="BD144" s="285"/>
      <c r="BE144" s="285"/>
      <c r="BF144" s="285"/>
      <c r="BG144" s="285"/>
      <c r="BH144" s="285"/>
      <c r="BI144" s="285"/>
      <c r="BJ144" s="285"/>
      <c r="BK144" s="285"/>
      <c r="BL144" s="285"/>
      <c r="BM144" s="285"/>
      <c r="BN144" s="285"/>
      <c r="BO144" s="285"/>
      <c r="BP144" s="285"/>
      <c r="BQ144" s="408" t="str">
        <f t="shared" si="24"/>
        <v/>
      </c>
      <c r="BR144" s="331"/>
      <c r="BS144" s="324"/>
      <c r="BT144" s="324"/>
    </row>
    <row r="145" spans="33:72" ht="13.5" customHeight="1" x14ac:dyDescent="0.5">
      <c r="AG145" s="257"/>
      <c r="AH145" s="257"/>
      <c r="AI145" s="326"/>
      <c r="AJ145" s="280"/>
      <c r="AK145" s="410">
        <v>5</v>
      </c>
      <c r="AL145" s="285"/>
      <c r="AM145" s="285"/>
      <c r="AN145" s="285"/>
      <c r="AO145" s="285"/>
      <c r="AP145" s="285"/>
      <c r="AQ145" s="285"/>
      <c r="AR145" s="285"/>
      <c r="AS145" s="285"/>
      <c r="AT145" s="285"/>
      <c r="AU145" s="285"/>
      <c r="AV145" s="285"/>
      <c r="AW145" s="285"/>
      <c r="AX145" s="285"/>
      <c r="AY145" s="285"/>
      <c r="AZ145" s="285"/>
      <c r="BA145" s="285"/>
      <c r="BB145" s="285"/>
      <c r="BC145" s="285"/>
      <c r="BD145" s="285"/>
      <c r="BE145" s="285"/>
      <c r="BF145" s="285"/>
      <c r="BG145" s="285"/>
      <c r="BH145" s="285"/>
      <c r="BI145" s="285"/>
      <c r="BJ145" s="285"/>
      <c r="BK145" s="285"/>
      <c r="BL145" s="285"/>
      <c r="BM145" s="285"/>
      <c r="BN145" s="285"/>
      <c r="BO145" s="285"/>
      <c r="BP145" s="285"/>
      <c r="BQ145" s="408" t="str">
        <f t="shared" si="24"/>
        <v/>
      </c>
      <c r="BR145" s="331"/>
      <c r="BS145" s="324"/>
      <c r="BT145" s="324"/>
    </row>
    <row r="146" spans="33:72" ht="13.5" customHeight="1" x14ac:dyDescent="0.5">
      <c r="AG146" s="257"/>
      <c r="AH146" s="257"/>
      <c r="AI146" s="326"/>
      <c r="AJ146" s="280"/>
      <c r="AK146" s="410">
        <v>6</v>
      </c>
      <c r="AL146" s="285"/>
      <c r="AM146" s="285"/>
      <c r="AN146" s="285"/>
      <c r="AO146" s="285"/>
      <c r="AP146" s="285"/>
      <c r="AQ146" s="285"/>
      <c r="AR146" s="285"/>
      <c r="AS146" s="285"/>
      <c r="AT146" s="285"/>
      <c r="AU146" s="285"/>
      <c r="AV146" s="285"/>
      <c r="AW146" s="285"/>
      <c r="AX146" s="285"/>
      <c r="AY146" s="285"/>
      <c r="AZ146" s="285"/>
      <c r="BA146" s="285"/>
      <c r="BB146" s="285"/>
      <c r="BC146" s="285"/>
      <c r="BD146" s="285"/>
      <c r="BE146" s="285"/>
      <c r="BF146" s="285"/>
      <c r="BG146" s="285"/>
      <c r="BH146" s="285"/>
      <c r="BI146" s="285"/>
      <c r="BJ146" s="285"/>
      <c r="BK146" s="285"/>
      <c r="BL146" s="285"/>
      <c r="BM146" s="285"/>
      <c r="BN146" s="285"/>
      <c r="BO146" s="285"/>
      <c r="BP146" s="285"/>
      <c r="BQ146" s="408" t="str">
        <f t="shared" si="24"/>
        <v/>
      </c>
      <c r="BR146" s="331"/>
      <c r="BS146" s="324"/>
      <c r="BT146" s="324"/>
    </row>
    <row r="147" spans="33:72" ht="13.5" customHeight="1" x14ac:dyDescent="0.5">
      <c r="AG147" s="257"/>
      <c r="AH147" s="257"/>
      <c r="AI147" s="326"/>
      <c r="AJ147" s="280"/>
      <c r="AK147" s="410">
        <v>7</v>
      </c>
      <c r="AL147" s="285"/>
      <c r="AM147" s="285"/>
      <c r="AN147" s="285"/>
      <c r="AO147" s="285"/>
      <c r="AP147" s="285"/>
      <c r="AQ147" s="285"/>
      <c r="AR147" s="285"/>
      <c r="AS147" s="285"/>
      <c r="AT147" s="285"/>
      <c r="AU147" s="285"/>
      <c r="AV147" s="285"/>
      <c r="AW147" s="285"/>
      <c r="AX147" s="285"/>
      <c r="AY147" s="285"/>
      <c r="AZ147" s="285"/>
      <c r="BA147" s="285"/>
      <c r="BB147" s="285"/>
      <c r="BC147" s="285"/>
      <c r="BD147" s="285"/>
      <c r="BE147" s="285"/>
      <c r="BF147" s="285"/>
      <c r="BG147" s="285"/>
      <c r="BH147" s="285"/>
      <c r="BI147" s="285"/>
      <c r="BJ147" s="285"/>
      <c r="BK147" s="285"/>
      <c r="BL147" s="285"/>
      <c r="BM147" s="285"/>
      <c r="BN147" s="285"/>
      <c r="BO147" s="285"/>
      <c r="BP147" s="285"/>
      <c r="BQ147" s="408" t="str">
        <f t="shared" si="24"/>
        <v/>
      </c>
      <c r="BR147" s="331"/>
      <c r="BS147" s="324"/>
      <c r="BT147" s="324"/>
    </row>
    <row r="148" spans="33:72" ht="13.5" customHeight="1" x14ac:dyDescent="0.5">
      <c r="AG148" s="257"/>
      <c r="AH148" s="257"/>
      <c r="AI148" s="326"/>
      <c r="AJ148" s="280"/>
      <c r="AK148" s="410">
        <v>8</v>
      </c>
      <c r="AL148" s="285"/>
      <c r="AM148" s="285"/>
      <c r="AN148" s="285"/>
      <c r="AO148" s="285"/>
      <c r="AP148" s="285"/>
      <c r="AQ148" s="285"/>
      <c r="AR148" s="285"/>
      <c r="AS148" s="285"/>
      <c r="AT148" s="285"/>
      <c r="AU148" s="285"/>
      <c r="AV148" s="285"/>
      <c r="AW148" s="285"/>
      <c r="AX148" s="285"/>
      <c r="AY148" s="285"/>
      <c r="AZ148" s="285"/>
      <c r="BA148" s="285"/>
      <c r="BB148" s="285"/>
      <c r="BC148" s="285"/>
      <c r="BD148" s="285"/>
      <c r="BE148" s="285"/>
      <c r="BF148" s="285"/>
      <c r="BG148" s="285"/>
      <c r="BH148" s="285"/>
      <c r="BI148" s="285"/>
      <c r="BJ148" s="285"/>
      <c r="BK148" s="285"/>
      <c r="BL148" s="285"/>
      <c r="BM148" s="285"/>
      <c r="BN148" s="285"/>
      <c r="BO148" s="285"/>
      <c r="BP148" s="285"/>
      <c r="BQ148" s="408" t="str">
        <f t="shared" si="24"/>
        <v/>
      </c>
      <c r="BR148" s="331"/>
      <c r="BS148" s="324"/>
      <c r="BT148" s="324"/>
    </row>
    <row r="149" spans="33:72" ht="13.5" customHeight="1" x14ac:dyDescent="0.5">
      <c r="AG149" s="257"/>
      <c r="AH149" s="257"/>
      <c r="AI149" s="326"/>
      <c r="AJ149" s="280"/>
      <c r="AK149" s="410">
        <v>9</v>
      </c>
      <c r="AL149" s="285"/>
      <c r="AM149" s="285"/>
      <c r="AN149" s="285"/>
      <c r="AO149" s="285"/>
      <c r="AP149" s="285"/>
      <c r="AQ149" s="285"/>
      <c r="AR149" s="285"/>
      <c r="AS149" s="285"/>
      <c r="AT149" s="285"/>
      <c r="AU149" s="285"/>
      <c r="AV149" s="285"/>
      <c r="AW149" s="285"/>
      <c r="AX149" s="285"/>
      <c r="AY149" s="285"/>
      <c r="AZ149" s="285"/>
      <c r="BA149" s="285"/>
      <c r="BB149" s="285"/>
      <c r="BC149" s="285"/>
      <c r="BD149" s="285"/>
      <c r="BE149" s="285"/>
      <c r="BF149" s="285"/>
      <c r="BG149" s="285"/>
      <c r="BH149" s="285"/>
      <c r="BI149" s="285"/>
      <c r="BJ149" s="285"/>
      <c r="BK149" s="285"/>
      <c r="BL149" s="285"/>
      <c r="BM149" s="285"/>
      <c r="BN149" s="285"/>
      <c r="BO149" s="285"/>
      <c r="BP149" s="285"/>
      <c r="BQ149" s="408" t="str">
        <f t="shared" si="24"/>
        <v/>
      </c>
      <c r="BR149" s="331"/>
      <c r="BS149" s="324"/>
      <c r="BT149" s="324"/>
    </row>
    <row r="150" spans="33:72" ht="13.5" customHeight="1" x14ac:dyDescent="0.5">
      <c r="AG150" s="257"/>
      <c r="AH150" s="257"/>
      <c r="AI150" s="326"/>
      <c r="AJ150" s="280"/>
      <c r="AK150" s="410">
        <v>10</v>
      </c>
      <c r="AL150" s="285"/>
      <c r="AM150" s="285"/>
      <c r="AN150" s="285"/>
      <c r="AO150" s="285"/>
      <c r="AP150" s="285"/>
      <c r="AQ150" s="285"/>
      <c r="AR150" s="285"/>
      <c r="AS150" s="285"/>
      <c r="AT150" s="285"/>
      <c r="AU150" s="285"/>
      <c r="AV150" s="285"/>
      <c r="AW150" s="285"/>
      <c r="AX150" s="285"/>
      <c r="AY150" s="285"/>
      <c r="AZ150" s="285"/>
      <c r="BA150" s="285"/>
      <c r="BB150" s="285"/>
      <c r="BC150" s="285"/>
      <c r="BD150" s="285"/>
      <c r="BE150" s="285"/>
      <c r="BF150" s="285"/>
      <c r="BG150" s="285"/>
      <c r="BH150" s="285"/>
      <c r="BI150" s="285"/>
      <c r="BJ150" s="285"/>
      <c r="BK150" s="285"/>
      <c r="BL150" s="285"/>
      <c r="BM150" s="285"/>
      <c r="BN150" s="285"/>
      <c r="BO150" s="285"/>
      <c r="BP150" s="285"/>
      <c r="BQ150" s="408" t="str">
        <f t="shared" si="24"/>
        <v/>
      </c>
      <c r="BR150" s="331"/>
      <c r="BS150" s="324"/>
      <c r="BT150" s="324"/>
    </row>
    <row r="151" spans="33:72" ht="13.5" customHeight="1" x14ac:dyDescent="0.5">
      <c r="AG151" s="257"/>
      <c r="AH151" s="257"/>
      <c r="AI151" s="326"/>
      <c r="AJ151" s="280"/>
      <c r="AK151" s="410">
        <v>11</v>
      </c>
      <c r="AL151" s="285"/>
      <c r="AM151" s="285"/>
      <c r="AN151" s="285"/>
      <c r="AO151" s="285"/>
      <c r="AP151" s="285"/>
      <c r="AQ151" s="285"/>
      <c r="AR151" s="285"/>
      <c r="AS151" s="285"/>
      <c r="AT151" s="285"/>
      <c r="AU151" s="285"/>
      <c r="AV151" s="285"/>
      <c r="AW151" s="285"/>
      <c r="AX151" s="285"/>
      <c r="AY151" s="285"/>
      <c r="AZ151" s="285"/>
      <c r="BA151" s="285"/>
      <c r="BB151" s="285"/>
      <c r="BC151" s="285"/>
      <c r="BD151" s="285"/>
      <c r="BE151" s="285"/>
      <c r="BF151" s="285"/>
      <c r="BG151" s="285"/>
      <c r="BH151" s="285"/>
      <c r="BI151" s="285"/>
      <c r="BJ151" s="285"/>
      <c r="BK151" s="285"/>
      <c r="BL151" s="285"/>
      <c r="BM151" s="285"/>
      <c r="BN151" s="285"/>
      <c r="BO151" s="285"/>
      <c r="BP151" s="285"/>
      <c r="BQ151" s="408" t="str">
        <f t="shared" si="24"/>
        <v/>
      </c>
      <c r="BR151" s="331"/>
      <c r="BS151" s="324"/>
      <c r="BT151" s="324"/>
    </row>
    <row r="152" spans="33:72" ht="13.5" customHeight="1" x14ac:dyDescent="0.5">
      <c r="AG152" s="257"/>
      <c r="AH152" s="257"/>
      <c r="AI152" s="326"/>
      <c r="AJ152" s="280"/>
      <c r="AK152" s="410">
        <v>12</v>
      </c>
      <c r="AL152" s="285"/>
      <c r="AM152" s="285"/>
      <c r="AN152" s="285"/>
      <c r="AO152" s="285"/>
      <c r="AP152" s="285"/>
      <c r="AQ152" s="285"/>
      <c r="AR152" s="285"/>
      <c r="AS152" s="285"/>
      <c r="AT152" s="285"/>
      <c r="AU152" s="285"/>
      <c r="AV152" s="285"/>
      <c r="AW152" s="285"/>
      <c r="AX152" s="285"/>
      <c r="AY152" s="285"/>
      <c r="AZ152" s="285"/>
      <c r="BA152" s="285"/>
      <c r="BB152" s="285"/>
      <c r="BC152" s="285"/>
      <c r="BD152" s="285"/>
      <c r="BE152" s="285"/>
      <c r="BF152" s="285"/>
      <c r="BG152" s="285"/>
      <c r="BH152" s="285"/>
      <c r="BI152" s="285"/>
      <c r="BJ152" s="285"/>
      <c r="BK152" s="285"/>
      <c r="BL152" s="285"/>
      <c r="BM152" s="285"/>
      <c r="BN152" s="285"/>
      <c r="BO152" s="285"/>
      <c r="BP152" s="285"/>
      <c r="BQ152" s="408" t="str">
        <f t="shared" si="24"/>
        <v/>
      </c>
      <c r="BR152" s="331"/>
      <c r="BS152" s="324"/>
      <c r="BT152" s="324"/>
    </row>
    <row r="153" spans="33:72" ht="15.75" customHeight="1" x14ac:dyDescent="0.5">
      <c r="AG153" s="257"/>
      <c r="AH153" s="257"/>
      <c r="AI153" s="326"/>
      <c r="AJ153" s="280"/>
      <c r="AK153" s="410">
        <v>13</v>
      </c>
      <c r="AL153" s="285"/>
      <c r="AM153" s="285"/>
      <c r="AN153" s="285"/>
      <c r="AO153" s="285"/>
      <c r="AP153" s="285"/>
      <c r="AQ153" s="285"/>
      <c r="AR153" s="285"/>
      <c r="AS153" s="285"/>
      <c r="AT153" s="285"/>
      <c r="AU153" s="285"/>
      <c r="AV153" s="285"/>
      <c r="AW153" s="285"/>
      <c r="AX153" s="285"/>
      <c r="AY153" s="285"/>
      <c r="AZ153" s="285"/>
      <c r="BA153" s="285"/>
      <c r="BB153" s="285"/>
      <c r="BC153" s="285"/>
      <c r="BD153" s="285"/>
      <c r="BE153" s="285"/>
      <c r="BF153" s="285"/>
      <c r="BG153" s="285"/>
      <c r="BH153" s="285"/>
      <c r="BI153" s="285"/>
      <c r="BJ153" s="285"/>
      <c r="BK153" s="285"/>
      <c r="BL153" s="285"/>
      <c r="BM153" s="285"/>
      <c r="BN153" s="285"/>
      <c r="BO153" s="285"/>
      <c r="BP153" s="285"/>
      <c r="BQ153" s="408" t="str">
        <f t="shared" si="24"/>
        <v/>
      </c>
      <c r="BR153" s="331"/>
      <c r="BS153" s="324"/>
      <c r="BT153" s="324"/>
    </row>
    <row r="154" spans="33:72" ht="13.5" customHeight="1" x14ac:dyDescent="0.5">
      <c r="AG154" s="257"/>
      <c r="AH154" s="257"/>
      <c r="AI154" s="326"/>
      <c r="AJ154" s="280"/>
      <c r="AK154" s="410">
        <v>14</v>
      </c>
      <c r="AL154" s="285"/>
      <c r="AM154" s="285"/>
      <c r="AN154" s="285"/>
      <c r="AO154" s="285"/>
      <c r="AP154" s="285"/>
      <c r="AQ154" s="285"/>
      <c r="AR154" s="285"/>
      <c r="AS154" s="285"/>
      <c r="AT154" s="285"/>
      <c r="AU154" s="285"/>
      <c r="AV154" s="285"/>
      <c r="AW154" s="285"/>
      <c r="AX154" s="285"/>
      <c r="AY154" s="285"/>
      <c r="AZ154" s="285"/>
      <c r="BA154" s="285"/>
      <c r="BB154" s="285"/>
      <c r="BC154" s="285"/>
      <c r="BD154" s="285"/>
      <c r="BE154" s="285"/>
      <c r="BF154" s="285"/>
      <c r="BG154" s="285"/>
      <c r="BH154" s="285"/>
      <c r="BI154" s="285"/>
      <c r="BJ154" s="285"/>
      <c r="BK154" s="285"/>
      <c r="BL154" s="285"/>
      <c r="BM154" s="285"/>
      <c r="BN154" s="285"/>
      <c r="BO154" s="285"/>
      <c r="BP154" s="285"/>
      <c r="BQ154" s="408" t="str">
        <f t="shared" si="24"/>
        <v/>
      </c>
      <c r="BR154" s="331"/>
      <c r="BS154" s="324"/>
      <c r="BT154" s="324"/>
    </row>
    <row r="155" spans="33:72" ht="13.5" customHeight="1" x14ac:dyDescent="0.5">
      <c r="AG155" s="257"/>
      <c r="AH155" s="257"/>
      <c r="AI155" s="326"/>
      <c r="AJ155" s="280"/>
      <c r="AK155" s="410">
        <v>15</v>
      </c>
      <c r="AL155" s="285"/>
      <c r="AM155" s="285"/>
      <c r="AN155" s="285"/>
      <c r="AO155" s="285"/>
      <c r="AP155" s="285"/>
      <c r="AQ155" s="285"/>
      <c r="AR155" s="285"/>
      <c r="AS155" s="285"/>
      <c r="AT155" s="285"/>
      <c r="AU155" s="285"/>
      <c r="AV155" s="285"/>
      <c r="AW155" s="285"/>
      <c r="AX155" s="285"/>
      <c r="AY155" s="285"/>
      <c r="AZ155" s="285"/>
      <c r="BA155" s="285"/>
      <c r="BB155" s="285"/>
      <c r="BC155" s="285"/>
      <c r="BD155" s="285"/>
      <c r="BE155" s="285"/>
      <c r="BF155" s="285"/>
      <c r="BG155" s="285"/>
      <c r="BH155" s="285"/>
      <c r="BI155" s="285"/>
      <c r="BJ155" s="285"/>
      <c r="BK155" s="285"/>
      <c r="BL155" s="285"/>
      <c r="BM155" s="285"/>
      <c r="BN155" s="285"/>
      <c r="BO155" s="285"/>
      <c r="BP155" s="285"/>
      <c r="BQ155" s="408" t="str">
        <f t="shared" si="24"/>
        <v/>
      </c>
      <c r="BR155" s="331"/>
      <c r="BS155" s="324"/>
      <c r="BT155" s="324"/>
    </row>
    <row r="156" spans="33:72" ht="13.5" customHeight="1" x14ac:dyDescent="0.5">
      <c r="AG156" s="257"/>
      <c r="AH156" s="257"/>
      <c r="AI156" s="326"/>
      <c r="AJ156" s="280"/>
      <c r="AK156" s="410">
        <v>16</v>
      </c>
      <c r="AL156" s="285"/>
      <c r="AM156" s="285"/>
      <c r="AN156" s="285"/>
      <c r="AO156" s="285"/>
      <c r="AP156" s="285"/>
      <c r="AQ156" s="285"/>
      <c r="AR156" s="285"/>
      <c r="AS156" s="285"/>
      <c r="AT156" s="285"/>
      <c r="AU156" s="285"/>
      <c r="AV156" s="285"/>
      <c r="AW156" s="285"/>
      <c r="AX156" s="285"/>
      <c r="AY156" s="285"/>
      <c r="AZ156" s="285"/>
      <c r="BA156" s="285"/>
      <c r="BB156" s="285"/>
      <c r="BC156" s="285"/>
      <c r="BD156" s="285"/>
      <c r="BE156" s="285"/>
      <c r="BF156" s="285"/>
      <c r="BG156" s="285"/>
      <c r="BH156" s="285"/>
      <c r="BI156" s="285"/>
      <c r="BJ156" s="285"/>
      <c r="BK156" s="285"/>
      <c r="BL156" s="285"/>
      <c r="BM156" s="285"/>
      <c r="BN156" s="285"/>
      <c r="BO156" s="285"/>
      <c r="BP156" s="285"/>
      <c r="BQ156" s="408" t="str">
        <f t="shared" si="24"/>
        <v/>
      </c>
      <c r="BR156" s="331"/>
      <c r="BS156" s="324"/>
      <c r="BT156" s="324"/>
    </row>
    <row r="157" spans="33:72" ht="13.5" customHeight="1" x14ac:dyDescent="0.5">
      <c r="AG157" s="257"/>
      <c r="AH157" s="257"/>
      <c r="AI157" s="326"/>
      <c r="AJ157" s="280"/>
      <c r="AK157" s="410">
        <v>17</v>
      </c>
      <c r="AL157" s="285"/>
      <c r="AM157" s="285"/>
      <c r="AN157" s="285"/>
      <c r="AO157" s="285"/>
      <c r="AP157" s="285"/>
      <c r="AQ157" s="285"/>
      <c r="AR157" s="285"/>
      <c r="AS157" s="285"/>
      <c r="AT157" s="285"/>
      <c r="AU157" s="285"/>
      <c r="AV157" s="285"/>
      <c r="AW157" s="285"/>
      <c r="AX157" s="285"/>
      <c r="AY157" s="285"/>
      <c r="AZ157" s="285"/>
      <c r="BA157" s="285"/>
      <c r="BB157" s="285"/>
      <c r="BC157" s="285"/>
      <c r="BD157" s="285"/>
      <c r="BE157" s="285"/>
      <c r="BF157" s="285"/>
      <c r="BG157" s="285"/>
      <c r="BH157" s="285"/>
      <c r="BI157" s="285"/>
      <c r="BJ157" s="285"/>
      <c r="BK157" s="285"/>
      <c r="BL157" s="285"/>
      <c r="BM157" s="285"/>
      <c r="BN157" s="285"/>
      <c r="BO157" s="285"/>
      <c r="BP157" s="285"/>
      <c r="BQ157" s="408" t="str">
        <f t="shared" si="24"/>
        <v/>
      </c>
      <c r="BR157" s="331"/>
      <c r="BS157" s="324"/>
      <c r="BT157" s="324"/>
    </row>
    <row r="158" spans="33:72" ht="14.25" customHeight="1" x14ac:dyDescent="0.5">
      <c r="AG158" s="257"/>
      <c r="AH158" s="257"/>
      <c r="AI158" s="326"/>
      <c r="AJ158" s="280"/>
      <c r="AK158" s="410">
        <v>18</v>
      </c>
      <c r="AL158" s="285"/>
      <c r="AM158" s="285"/>
      <c r="AN158" s="285"/>
      <c r="AO158" s="285"/>
      <c r="AP158" s="285"/>
      <c r="AQ158" s="285"/>
      <c r="AR158" s="285"/>
      <c r="AS158" s="285"/>
      <c r="AT158" s="285"/>
      <c r="AU158" s="285"/>
      <c r="AV158" s="285"/>
      <c r="AW158" s="285"/>
      <c r="AX158" s="285"/>
      <c r="AY158" s="285"/>
      <c r="AZ158" s="285"/>
      <c r="BA158" s="285"/>
      <c r="BB158" s="285"/>
      <c r="BC158" s="285"/>
      <c r="BD158" s="285"/>
      <c r="BE158" s="285"/>
      <c r="BF158" s="285"/>
      <c r="BG158" s="285"/>
      <c r="BH158" s="285"/>
      <c r="BI158" s="285"/>
      <c r="BJ158" s="285"/>
      <c r="BK158" s="285"/>
      <c r="BL158" s="285"/>
      <c r="BM158" s="285"/>
      <c r="BN158" s="285"/>
      <c r="BO158" s="285"/>
      <c r="BP158" s="285"/>
      <c r="BQ158" s="408" t="str">
        <f t="shared" si="24"/>
        <v/>
      </c>
      <c r="BR158" s="331"/>
      <c r="BS158" s="324"/>
      <c r="BT158" s="324"/>
    </row>
    <row r="159" spans="33:72" ht="13.5" customHeight="1" x14ac:dyDescent="0.5">
      <c r="AG159" s="257"/>
      <c r="AH159" s="257"/>
      <c r="AI159" s="326"/>
      <c r="AJ159" s="280"/>
      <c r="AK159" s="410">
        <v>19</v>
      </c>
      <c r="AL159" s="285"/>
      <c r="AM159" s="285"/>
      <c r="AN159" s="285"/>
      <c r="AO159" s="285"/>
      <c r="AP159" s="285"/>
      <c r="AQ159" s="285"/>
      <c r="AR159" s="285"/>
      <c r="AS159" s="285"/>
      <c r="AT159" s="285"/>
      <c r="AU159" s="285"/>
      <c r="AV159" s="285"/>
      <c r="AW159" s="285"/>
      <c r="AX159" s="285"/>
      <c r="AY159" s="285"/>
      <c r="AZ159" s="285"/>
      <c r="BA159" s="285"/>
      <c r="BB159" s="285"/>
      <c r="BC159" s="285"/>
      <c r="BD159" s="285"/>
      <c r="BE159" s="285"/>
      <c r="BF159" s="285"/>
      <c r="BG159" s="285"/>
      <c r="BH159" s="285"/>
      <c r="BI159" s="285"/>
      <c r="BJ159" s="285"/>
      <c r="BK159" s="285"/>
      <c r="BL159" s="285"/>
      <c r="BM159" s="285"/>
      <c r="BN159" s="285"/>
      <c r="BO159" s="285"/>
      <c r="BP159" s="285"/>
      <c r="BQ159" s="408" t="str">
        <f t="shared" si="24"/>
        <v/>
      </c>
      <c r="BR159" s="331"/>
      <c r="BS159" s="324"/>
      <c r="BT159" s="324"/>
    </row>
    <row r="160" spans="33:72" ht="13.5" customHeight="1" x14ac:dyDescent="0.5">
      <c r="AG160" s="257"/>
      <c r="AH160" s="257"/>
      <c r="AI160" s="326"/>
      <c r="AJ160" s="280"/>
      <c r="AK160" s="410">
        <v>20</v>
      </c>
      <c r="AL160" s="285"/>
      <c r="AM160" s="285"/>
      <c r="AN160" s="285"/>
      <c r="AO160" s="285"/>
      <c r="AP160" s="285"/>
      <c r="AQ160" s="285"/>
      <c r="AR160" s="285"/>
      <c r="AS160" s="285"/>
      <c r="AT160" s="285"/>
      <c r="AU160" s="285"/>
      <c r="AV160" s="285"/>
      <c r="AW160" s="285"/>
      <c r="AX160" s="285"/>
      <c r="AY160" s="285"/>
      <c r="AZ160" s="285"/>
      <c r="BA160" s="285"/>
      <c r="BB160" s="285"/>
      <c r="BC160" s="285"/>
      <c r="BD160" s="285"/>
      <c r="BE160" s="285"/>
      <c r="BF160" s="285"/>
      <c r="BG160" s="285"/>
      <c r="BH160" s="285"/>
      <c r="BI160" s="285"/>
      <c r="BJ160" s="285"/>
      <c r="BK160" s="285"/>
      <c r="BL160" s="285"/>
      <c r="BM160" s="285"/>
      <c r="BN160" s="285"/>
      <c r="BO160" s="285"/>
      <c r="BP160" s="285"/>
      <c r="BQ160" s="408" t="str">
        <f t="shared" si="24"/>
        <v/>
      </c>
      <c r="BR160" s="331"/>
      <c r="BS160" s="324"/>
      <c r="BT160" s="324"/>
    </row>
    <row r="161" spans="19:72" ht="13.5" customHeight="1" x14ac:dyDescent="0.5">
      <c r="AG161" s="257"/>
      <c r="AH161" s="257"/>
      <c r="AI161" s="326"/>
      <c r="AJ161" s="280"/>
      <c r="AK161" s="410">
        <v>21</v>
      </c>
      <c r="AL161" s="285"/>
      <c r="AM161" s="285"/>
      <c r="AN161" s="285"/>
      <c r="AO161" s="285"/>
      <c r="AP161" s="285"/>
      <c r="AQ161" s="285"/>
      <c r="AR161" s="285"/>
      <c r="AS161" s="285"/>
      <c r="AT161" s="285"/>
      <c r="AU161" s="285"/>
      <c r="AV161" s="285"/>
      <c r="AW161" s="285"/>
      <c r="AX161" s="285"/>
      <c r="AY161" s="285"/>
      <c r="AZ161" s="285"/>
      <c r="BA161" s="285"/>
      <c r="BB161" s="285"/>
      <c r="BC161" s="285"/>
      <c r="BD161" s="285"/>
      <c r="BE161" s="285"/>
      <c r="BF161" s="285"/>
      <c r="BG161" s="285"/>
      <c r="BH161" s="285"/>
      <c r="BI161" s="285"/>
      <c r="BJ161" s="285"/>
      <c r="BK161" s="285"/>
      <c r="BL161" s="285"/>
      <c r="BM161" s="285"/>
      <c r="BN161" s="285"/>
      <c r="BO161" s="285"/>
      <c r="BP161" s="285"/>
      <c r="BQ161" s="408" t="str">
        <f t="shared" si="24"/>
        <v/>
      </c>
      <c r="BR161" s="331"/>
      <c r="BS161" s="324"/>
      <c r="BT161" s="324"/>
    </row>
    <row r="162" spans="19:72" ht="13.5" customHeight="1" x14ac:dyDescent="0.5">
      <c r="AG162" s="257"/>
      <c r="AH162" s="257"/>
      <c r="AI162" s="326"/>
      <c r="AJ162" s="280"/>
      <c r="AK162" s="410">
        <v>22</v>
      </c>
      <c r="AL162" s="285"/>
      <c r="AM162" s="285"/>
      <c r="AN162" s="285"/>
      <c r="AO162" s="285"/>
      <c r="AP162" s="285"/>
      <c r="AQ162" s="285"/>
      <c r="AR162" s="285"/>
      <c r="AS162" s="285"/>
      <c r="AT162" s="285"/>
      <c r="AU162" s="285"/>
      <c r="AV162" s="285"/>
      <c r="AW162" s="285"/>
      <c r="AX162" s="285"/>
      <c r="AY162" s="285"/>
      <c r="AZ162" s="285"/>
      <c r="BA162" s="285"/>
      <c r="BB162" s="285"/>
      <c r="BC162" s="285"/>
      <c r="BD162" s="285"/>
      <c r="BE162" s="285"/>
      <c r="BF162" s="285"/>
      <c r="BG162" s="285"/>
      <c r="BH162" s="285"/>
      <c r="BI162" s="285"/>
      <c r="BJ162" s="285"/>
      <c r="BK162" s="285"/>
      <c r="BL162" s="285"/>
      <c r="BM162" s="285"/>
      <c r="BN162" s="285"/>
      <c r="BO162" s="285"/>
      <c r="BP162" s="285"/>
      <c r="BQ162" s="408" t="str">
        <f t="shared" si="24"/>
        <v/>
      </c>
      <c r="BR162" s="331"/>
      <c r="BS162" s="324"/>
      <c r="BT162" s="324"/>
    </row>
    <row r="163" spans="19:72" ht="13.5" customHeight="1" x14ac:dyDescent="0.5">
      <c r="AG163" s="257"/>
      <c r="AH163" s="257"/>
      <c r="AI163" s="326"/>
      <c r="AJ163" s="280"/>
      <c r="AK163" s="410">
        <v>23</v>
      </c>
      <c r="AL163" s="285"/>
      <c r="AM163" s="285"/>
      <c r="AN163" s="285"/>
      <c r="AO163" s="285"/>
      <c r="AP163" s="285"/>
      <c r="AQ163" s="285"/>
      <c r="AR163" s="285"/>
      <c r="AS163" s="285"/>
      <c r="AT163" s="285"/>
      <c r="AU163" s="285"/>
      <c r="AV163" s="285"/>
      <c r="AW163" s="285"/>
      <c r="AX163" s="285"/>
      <c r="AY163" s="285"/>
      <c r="AZ163" s="285"/>
      <c r="BA163" s="285"/>
      <c r="BB163" s="285"/>
      <c r="BC163" s="285"/>
      <c r="BD163" s="285"/>
      <c r="BE163" s="285"/>
      <c r="BF163" s="285"/>
      <c r="BG163" s="285"/>
      <c r="BH163" s="285"/>
      <c r="BI163" s="285"/>
      <c r="BJ163" s="285"/>
      <c r="BK163" s="285"/>
      <c r="BL163" s="285"/>
      <c r="BM163" s="285"/>
      <c r="BN163" s="285"/>
      <c r="BO163" s="285"/>
      <c r="BP163" s="285"/>
      <c r="BQ163" s="408" t="str">
        <f t="shared" si="24"/>
        <v/>
      </c>
      <c r="BR163" s="331"/>
      <c r="BS163" s="324"/>
      <c r="BT163" s="324"/>
    </row>
    <row r="164" spans="19:72" ht="13.5" customHeight="1" x14ac:dyDescent="0.5">
      <c r="S164" s="300"/>
      <c r="T164" s="257"/>
      <c r="U164" s="257"/>
      <c r="V164" s="257"/>
      <c r="W164" s="257"/>
      <c r="X164" s="257"/>
      <c r="Y164" s="257"/>
      <c r="Z164" s="257"/>
      <c r="AA164" s="257"/>
      <c r="AB164" s="257"/>
      <c r="AC164" s="257"/>
      <c r="AD164" s="257"/>
      <c r="AE164" s="257"/>
      <c r="AF164" s="257"/>
      <c r="AG164" s="257"/>
      <c r="AH164" s="257"/>
      <c r="AI164" s="326"/>
      <c r="AJ164" s="280"/>
      <c r="AK164" s="411">
        <v>24</v>
      </c>
      <c r="AL164" s="294"/>
      <c r="AM164" s="294"/>
      <c r="AN164" s="294"/>
      <c r="AO164" s="294"/>
      <c r="AP164" s="294"/>
      <c r="AQ164" s="294"/>
      <c r="AR164" s="294"/>
      <c r="AS164" s="294"/>
      <c r="AT164" s="294"/>
      <c r="AU164" s="294"/>
      <c r="AV164" s="294"/>
      <c r="AW164" s="294"/>
      <c r="AX164" s="294"/>
      <c r="AY164" s="294"/>
      <c r="AZ164" s="294"/>
      <c r="BA164" s="294"/>
      <c r="BB164" s="294"/>
      <c r="BC164" s="294"/>
      <c r="BD164" s="294"/>
      <c r="BE164" s="294"/>
      <c r="BF164" s="294"/>
      <c r="BG164" s="294"/>
      <c r="BH164" s="294"/>
      <c r="BI164" s="294"/>
      <c r="BJ164" s="294"/>
      <c r="BK164" s="294"/>
      <c r="BL164" s="294"/>
      <c r="BM164" s="294"/>
      <c r="BN164" s="294"/>
      <c r="BO164" s="294"/>
      <c r="BP164" s="294"/>
      <c r="BQ164" s="409" t="str">
        <f t="shared" si="24"/>
        <v/>
      </c>
      <c r="BR164" s="331"/>
      <c r="BS164" s="324"/>
      <c r="BT164" s="324"/>
    </row>
    <row r="165" spans="19:72" ht="13.5" customHeight="1" x14ac:dyDescent="0.5">
      <c r="S165" s="300"/>
      <c r="T165" s="257"/>
      <c r="U165" s="257"/>
      <c r="V165" s="257"/>
      <c r="W165" s="257"/>
      <c r="X165" s="257"/>
      <c r="Y165" s="257"/>
      <c r="Z165" s="257"/>
      <c r="AA165" s="257"/>
      <c r="AB165" s="257"/>
      <c r="AC165" s="257"/>
      <c r="AD165" s="257"/>
      <c r="AE165" s="257"/>
      <c r="AF165" s="257"/>
      <c r="AG165" s="257"/>
      <c r="AH165" s="257"/>
      <c r="AI165" s="326"/>
      <c r="AJ165" s="280"/>
      <c r="AK165" s="274"/>
      <c r="AL165" s="267"/>
      <c r="AM165" s="267"/>
      <c r="AN165" s="267"/>
      <c r="AO165" s="267"/>
      <c r="AP165" s="267"/>
      <c r="AQ165" s="267"/>
      <c r="AR165" s="267"/>
      <c r="AS165" s="267"/>
      <c r="AT165" s="267"/>
      <c r="AU165" s="267"/>
      <c r="AV165" s="267"/>
      <c r="AW165" s="267"/>
      <c r="AX165" s="267"/>
      <c r="AY165" s="267"/>
      <c r="AZ165" s="267"/>
      <c r="BA165" s="267"/>
      <c r="BB165" s="267"/>
      <c r="BC165" s="267"/>
      <c r="BD165" s="267"/>
      <c r="BE165" s="267"/>
      <c r="BF165" s="267"/>
      <c r="BG165" s="267"/>
      <c r="BH165" s="267"/>
      <c r="BI165" s="267"/>
      <c r="BJ165" s="267"/>
      <c r="BK165" s="267"/>
      <c r="BL165" s="267"/>
      <c r="BM165" s="267"/>
      <c r="BN165" s="267"/>
      <c r="BO165" s="267"/>
      <c r="BP165" s="267"/>
      <c r="BQ165" s="267"/>
      <c r="BR165" s="331"/>
      <c r="BS165" s="324"/>
      <c r="BT165" s="324"/>
    </row>
    <row r="166" spans="19:72" ht="13.5" customHeight="1" x14ac:dyDescent="0.5">
      <c r="S166" s="300"/>
      <c r="T166" s="257"/>
      <c r="U166" s="257"/>
      <c r="V166" s="257"/>
      <c r="W166" s="257"/>
      <c r="X166" s="257"/>
      <c r="Y166" s="257"/>
      <c r="Z166" s="257"/>
      <c r="AA166" s="257"/>
      <c r="AB166" s="257"/>
      <c r="AC166" s="257"/>
      <c r="AD166" s="257"/>
      <c r="AE166" s="257"/>
      <c r="AF166" s="257"/>
      <c r="AG166" s="257"/>
      <c r="AH166" s="257"/>
      <c r="AI166" s="326"/>
      <c r="AJ166" s="296"/>
      <c r="AK166" s="394"/>
      <c r="AL166" s="297"/>
      <c r="AM166" s="297"/>
      <c r="AN166" s="297"/>
      <c r="AO166" s="297"/>
      <c r="AP166" s="297"/>
      <c r="AQ166" s="297"/>
      <c r="AR166" s="297"/>
      <c r="AS166" s="297"/>
      <c r="AT166" s="297"/>
      <c r="AU166" s="297"/>
      <c r="AV166" s="297"/>
      <c r="AW166" s="297"/>
      <c r="AX166" s="297"/>
      <c r="AY166" s="297"/>
      <c r="AZ166" s="297"/>
      <c r="BA166" s="297"/>
      <c r="BB166" s="297"/>
      <c r="BC166" s="297"/>
      <c r="BD166" s="297"/>
      <c r="BE166" s="297"/>
      <c r="BF166" s="297"/>
      <c r="BG166" s="297"/>
      <c r="BH166" s="297"/>
      <c r="BI166" s="297"/>
      <c r="BJ166" s="297"/>
      <c r="BK166" s="297"/>
      <c r="BL166" s="297"/>
      <c r="BM166" s="297"/>
      <c r="BN166" s="297"/>
      <c r="BO166" s="297"/>
      <c r="BP166" s="297"/>
      <c r="BQ166" s="297"/>
      <c r="BR166" s="298"/>
      <c r="BS166" s="324"/>
      <c r="BT166" s="324"/>
    </row>
    <row r="167" spans="19:72" ht="13.5" customHeight="1" x14ac:dyDescent="0.5">
      <c r="S167" s="300"/>
      <c r="T167" s="257"/>
      <c r="U167" s="257"/>
      <c r="V167" s="257"/>
      <c r="W167" s="257"/>
      <c r="X167" s="257"/>
      <c r="Y167" s="257"/>
      <c r="Z167" s="257"/>
      <c r="AA167" s="257"/>
      <c r="AB167" s="257"/>
      <c r="AC167" s="257"/>
      <c r="AD167" s="257"/>
      <c r="AE167" s="257"/>
      <c r="AF167" s="257"/>
      <c r="AG167" s="257"/>
      <c r="AH167" s="257"/>
      <c r="AI167" s="326"/>
      <c r="AJ167" s="280"/>
      <c r="AK167" s="300"/>
      <c r="AL167" s="257"/>
      <c r="AM167" s="257"/>
      <c r="AN167" s="257"/>
      <c r="AO167" s="257"/>
      <c r="AP167" s="257"/>
      <c r="AQ167" s="257"/>
      <c r="AR167" s="257"/>
      <c r="AS167" s="257"/>
      <c r="AT167" s="257"/>
      <c r="AU167" s="257"/>
      <c r="AV167" s="257"/>
      <c r="AW167" s="257"/>
      <c r="AX167" s="257"/>
      <c r="AY167" s="257"/>
      <c r="AZ167" s="257"/>
      <c r="BA167" s="257"/>
      <c r="BB167" s="257"/>
      <c r="BC167" s="257"/>
      <c r="BD167" s="257"/>
      <c r="BE167" s="257"/>
      <c r="BF167" s="257"/>
      <c r="BG167" s="257"/>
      <c r="BH167" s="257"/>
      <c r="BI167" s="257"/>
      <c r="BJ167" s="257"/>
      <c r="BK167" s="257"/>
      <c r="BL167" s="257"/>
      <c r="BM167" s="257"/>
      <c r="BN167" s="257"/>
      <c r="BO167" s="257"/>
      <c r="BP167" s="257"/>
      <c r="BQ167" s="257"/>
      <c r="BR167" s="331"/>
      <c r="BS167" s="324"/>
      <c r="BT167" s="324"/>
    </row>
    <row r="168" spans="19:72" ht="13.5" customHeight="1" x14ac:dyDescent="0.5">
      <c r="S168" s="300"/>
      <c r="T168" s="257"/>
      <c r="U168" s="257"/>
      <c r="V168" s="257"/>
      <c r="W168" s="257"/>
      <c r="X168" s="257"/>
      <c r="Y168" s="257"/>
      <c r="Z168" s="257"/>
      <c r="AA168" s="257"/>
      <c r="AB168" s="257"/>
      <c r="AC168" s="257"/>
      <c r="AD168" s="257"/>
      <c r="AE168" s="257"/>
      <c r="AF168" s="257"/>
      <c r="AG168" s="257"/>
      <c r="AH168" s="257"/>
      <c r="AI168" s="326"/>
      <c r="AJ168" s="280" t="s">
        <v>400</v>
      </c>
      <c r="AK168" s="274"/>
      <c r="AL168" s="267"/>
      <c r="AM168" s="267"/>
      <c r="AN168" s="267"/>
      <c r="AO168" s="267"/>
      <c r="AP168" s="267"/>
      <c r="AQ168" s="267"/>
      <c r="AR168" s="267"/>
      <c r="AS168" s="267"/>
      <c r="AT168" s="267"/>
      <c r="AU168" s="267"/>
      <c r="AV168" s="267"/>
      <c r="AW168" s="267"/>
      <c r="AX168" s="267"/>
      <c r="AY168" s="267"/>
      <c r="AZ168" s="267"/>
      <c r="BA168" s="267"/>
      <c r="BB168" s="267"/>
      <c r="BC168" s="267"/>
      <c r="BD168" s="267"/>
      <c r="BE168" s="267"/>
      <c r="BF168" s="267"/>
      <c r="BG168" s="267"/>
      <c r="BH168" s="267"/>
      <c r="BI168" s="267"/>
      <c r="BJ168" s="267"/>
      <c r="BK168" s="267"/>
      <c r="BL168" s="267"/>
      <c r="BM168" s="267"/>
      <c r="BN168" s="267"/>
      <c r="BO168" s="267"/>
      <c r="BP168" s="267"/>
      <c r="BQ168" s="267"/>
      <c r="BR168" s="331"/>
      <c r="BS168" s="324"/>
      <c r="BT168" s="324"/>
    </row>
    <row r="169" spans="19:72" ht="13.5" customHeight="1" x14ac:dyDescent="0.5">
      <c r="S169" s="300"/>
      <c r="T169" s="257"/>
      <c r="U169" s="257"/>
      <c r="V169" s="257"/>
      <c r="W169" s="257"/>
      <c r="X169" s="257"/>
      <c r="Y169" s="257"/>
      <c r="Z169" s="257"/>
      <c r="AA169" s="257"/>
      <c r="AB169" s="257"/>
      <c r="AC169" s="257"/>
      <c r="AD169" s="257"/>
      <c r="AE169" s="257"/>
      <c r="AF169" s="257"/>
      <c r="AG169" s="257"/>
      <c r="AH169" s="257"/>
      <c r="AI169" s="326"/>
      <c r="AJ169" s="322"/>
      <c r="AK169" s="274"/>
      <c r="AL169" s="267"/>
      <c r="AM169" s="267"/>
      <c r="AN169" s="267"/>
      <c r="AO169" s="267"/>
      <c r="AP169" s="267"/>
      <c r="AQ169" s="267"/>
      <c r="AR169" s="267"/>
      <c r="AS169" s="267"/>
      <c r="AT169" s="267"/>
      <c r="AU169" s="267"/>
      <c r="AV169" s="267"/>
      <c r="AW169" s="267"/>
      <c r="AX169" s="267"/>
      <c r="AY169" s="267"/>
      <c r="AZ169" s="267"/>
      <c r="BA169" s="267"/>
      <c r="BB169" s="267"/>
      <c r="BC169" s="267"/>
      <c r="BD169" s="267"/>
      <c r="BE169" s="267"/>
      <c r="BF169" s="267"/>
      <c r="BG169" s="267"/>
      <c r="BH169" s="267"/>
      <c r="BI169" s="267"/>
      <c r="BJ169" s="267"/>
      <c r="BK169" s="267"/>
      <c r="BL169" s="267"/>
      <c r="BM169" s="267"/>
      <c r="BN169" s="267"/>
      <c r="BO169" s="267"/>
      <c r="BP169" s="267"/>
      <c r="BQ169" s="267"/>
      <c r="BR169" s="331"/>
      <c r="BS169" s="324"/>
      <c r="BT169" s="324"/>
    </row>
    <row r="170" spans="19:72" ht="13.5" customHeight="1" x14ac:dyDescent="0.5">
      <c r="S170" s="300"/>
      <c r="T170" s="257"/>
      <c r="U170" s="257"/>
      <c r="V170" s="257"/>
      <c r="W170" s="257"/>
      <c r="X170" s="257"/>
      <c r="Y170" s="257"/>
      <c r="Z170" s="257"/>
      <c r="AA170" s="257"/>
      <c r="AB170" s="257"/>
      <c r="AC170" s="257"/>
      <c r="AD170" s="257"/>
      <c r="AE170" s="257"/>
      <c r="AF170" s="257"/>
      <c r="AG170" s="257"/>
      <c r="AH170" s="257"/>
      <c r="AI170" s="326"/>
      <c r="AJ170" s="280"/>
      <c r="AK170" s="399" t="s">
        <v>321</v>
      </c>
      <c r="AL170" s="399">
        <v>1</v>
      </c>
      <c r="AM170" s="399">
        <v>2</v>
      </c>
      <c r="AN170" s="399">
        <v>3</v>
      </c>
      <c r="AO170" s="399">
        <v>4</v>
      </c>
      <c r="AP170" s="399">
        <v>5</v>
      </c>
      <c r="AQ170" s="399">
        <v>6</v>
      </c>
      <c r="AR170" s="399">
        <v>7</v>
      </c>
      <c r="AS170" s="399">
        <v>8</v>
      </c>
      <c r="AT170" s="399">
        <v>9</v>
      </c>
      <c r="AU170" s="399">
        <v>10</v>
      </c>
      <c r="AV170" s="399">
        <v>11</v>
      </c>
      <c r="AW170" s="399">
        <v>12</v>
      </c>
      <c r="AX170" s="399">
        <v>13</v>
      </c>
      <c r="AY170" s="399">
        <v>14</v>
      </c>
      <c r="AZ170" s="399">
        <v>15</v>
      </c>
      <c r="BA170" s="399">
        <v>16</v>
      </c>
      <c r="BB170" s="399">
        <v>17</v>
      </c>
      <c r="BC170" s="399">
        <v>18</v>
      </c>
      <c r="BD170" s="399">
        <v>19</v>
      </c>
      <c r="BE170" s="399">
        <v>20</v>
      </c>
      <c r="BF170" s="399">
        <v>21</v>
      </c>
      <c r="BG170" s="399">
        <v>22</v>
      </c>
      <c r="BH170" s="399">
        <v>23</v>
      </c>
      <c r="BI170" s="399">
        <v>24</v>
      </c>
      <c r="BJ170" s="399">
        <v>25</v>
      </c>
      <c r="BK170" s="399">
        <v>26</v>
      </c>
      <c r="BL170" s="399">
        <v>27</v>
      </c>
      <c r="BM170" s="399">
        <v>28</v>
      </c>
      <c r="BN170" s="399">
        <v>29</v>
      </c>
      <c r="BO170" s="399">
        <v>30</v>
      </c>
      <c r="BP170" s="267"/>
      <c r="BQ170" s="423" t="s">
        <v>314</v>
      </c>
      <c r="BR170" s="331"/>
      <c r="BS170" s="324"/>
      <c r="BT170" s="324"/>
    </row>
    <row r="171" spans="19:72" ht="13.5" customHeight="1" x14ac:dyDescent="0.5">
      <c r="S171" s="300"/>
      <c r="T171" s="257"/>
      <c r="U171" s="257"/>
      <c r="V171" s="257"/>
      <c r="W171" s="257"/>
      <c r="X171" s="257"/>
      <c r="Y171" s="257"/>
      <c r="Z171" s="257"/>
      <c r="AA171" s="257"/>
      <c r="AB171" s="257"/>
      <c r="AC171" s="257"/>
      <c r="AD171" s="257"/>
      <c r="AE171" s="257"/>
      <c r="AF171" s="257"/>
      <c r="AG171" s="257"/>
      <c r="AH171" s="257"/>
      <c r="AI171" s="326"/>
      <c r="AJ171" s="280"/>
      <c r="AK171" s="399"/>
      <c r="AL171" s="399"/>
      <c r="AM171" s="399"/>
      <c r="AN171" s="399"/>
      <c r="AO171" s="399"/>
      <c r="AP171" s="399"/>
      <c r="AQ171" s="399"/>
      <c r="AR171" s="399"/>
      <c r="AS171" s="399"/>
      <c r="AT171" s="399"/>
      <c r="AU171" s="399"/>
      <c r="AV171" s="399"/>
      <c r="AW171" s="399"/>
      <c r="AX171" s="399"/>
      <c r="AY171" s="399"/>
      <c r="AZ171" s="399"/>
      <c r="BA171" s="399"/>
      <c r="BB171" s="399"/>
      <c r="BC171" s="399"/>
      <c r="BD171" s="399"/>
      <c r="BE171" s="399"/>
      <c r="BF171" s="399"/>
      <c r="BG171" s="399"/>
      <c r="BH171" s="399"/>
      <c r="BI171" s="399"/>
      <c r="BJ171" s="399"/>
      <c r="BK171" s="399"/>
      <c r="BL171" s="399"/>
      <c r="BM171" s="399"/>
      <c r="BN171" s="399"/>
      <c r="BO171" s="399"/>
      <c r="BP171" s="267"/>
      <c r="BQ171" s="423" t="s">
        <v>323</v>
      </c>
      <c r="BR171" s="331"/>
      <c r="BS171" s="324"/>
      <c r="BT171" s="324"/>
    </row>
    <row r="172" spans="19:72" ht="13.5" customHeight="1" x14ac:dyDescent="0.5">
      <c r="W172" s="257"/>
      <c r="X172" s="257"/>
      <c r="Y172" s="257"/>
      <c r="Z172" s="257"/>
      <c r="AA172" s="257"/>
      <c r="AB172" s="257"/>
      <c r="AC172" s="257"/>
      <c r="AD172" s="257"/>
      <c r="AE172" s="257"/>
      <c r="AF172" s="257"/>
      <c r="AG172" s="257"/>
      <c r="AH172" s="257"/>
      <c r="AI172" s="326"/>
      <c r="AJ172" s="280"/>
      <c r="AK172" s="410">
        <v>1</v>
      </c>
      <c r="AL172" s="285"/>
      <c r="AM172" s="285"/>
      <c r="AN172" s="285"/>
      <c r="AO172" s="285"/>
      <c r="AP172" s="285"/>
      <c r="AQ172" s="285"/>
      <c r="AR172" s="285"/>
      <c r="AS172" s="285"/>
      <c r="AT172" s="285"/>
      <c r="AU172" s="285"/>
      <c r="AV172" s="285"/>
      <c r="AW172" s="285"/>
      <c r="AX172" s="285"/>
      <c r="AY172" s="285"/>
      <c r="AZ172" s="285"/>
      <c r="BA172" s="285"/>
      <c r="BB172" s="285"/>
      <c r="BC172" s="285"/>
      <c r="BD172" s="285"/>
      <c r="BE172" s="285"/>
      <c r="BF172" s="285"/>
      <c r="BG172" s="285"/>
      <c r="BH172" s="285"/>
      <c r="BI172" s="285"/>
      <c r="BJ172" s="285"/>
      <c r="BK172" s="285"/>
      <c r="BL172" s="285"/>
      <c r="BM172" s="285"/>
      <c r="BN172" s="285"/>
      <c r="BO172" s="285"/>
      <c r="BP172" s="267"/>
      <c r="BQ172" s="407" t="str">
        <f t="shared" ref="BQ172:BQ195" si="25">IFERROR(AVERAGE(AL172:BO172),"")</f>
        <v/>
      </c>
      <c r="BR172" s="331"/>
      <c r="BS172" s="324"/>
      <c r="BT172" s="324"/>
    </row>
    <row r="173" spans="19:72" ht="15" customHeight="1" x14ac:dyDescent="0.5">
      <c r="AG173" s="257"/>
      <c r="AH173" s="257"/>
      <c r="AI173" s="326"/>
      <c r="AJ173" s="280"/>
      <c r="AK173" s="410">
        <v>2</v>
      </c>
      <c r="AL173" s="285"/>
      <c r="AM173" s="285"/>
      <c r="AN173" s="285"/>
      <c r="AO173" s="285"/>
      <c r="AP173" s="285"/>
      <c r="AQ173" s="285"/>
      <c r="AR173" s="285"/>
      <c r="AS173" s="285"/>
      <c r="AT173" s="285"/>
      <c r="AU173" s="285"/>
      <c r="AV173" s="285"/>
      <c r="AW173" s="285"/>
      <c r="AX173" s="285"/>
      <c r="AY173" s="285"/>
      <c r="AZ173" s="285"/>
      <c r="BA173" s="285"/>
      <c r="BB173" s="285"/>
      <c r="BC173" s="285"/>
      <c r="BD173" s="285"/>
      <c r="BE173" s="285"/>
      <c r="BF173" s="285"/>
      <c r="BG173" s="285"/>
      <c r="BH173" s="285"/>
      <c r="BI173" s="285"/>
      <c r="BJ173" s="285"/>
      <c r="BK173" s="285"/>
      <c r="BL173" s="285"/>
      <c r="BM173" s="285"/>
      <c r="BN173" s="285"/>
      <c r="BO173" s="285"/>
      <c r="BP173" s="267"/>
      <c r="BQ173" s="408" t="str">
        <f t="shared" si="25"/>
        <v/>
      </c>
      <c r="BR173" s="331"/>
      <c r="BS173" s="324"/>
      <c r="BT173" s="324"/>
    </row>
    <row r="174" spans="19:72" ht="15" customHeight="1" x14ac:dyDescent="0.5">
      <c r="AI174" s="326"/>
      <c r="AJ174" s="280"/>
      <c r="AK174" s="410">
        <v>3</v>
      </c>
      <c r="AL174" s="285"/>
      <c r="AM174" s="285"/>
      <c r="AN174" s="285"/>
      <c r="AO174" s="285"/>
      <c r="AP174" s="285"/>
      <c r="AQ174" s="285"/>
      <c r="AR174" s="285"/>
      <c r="AS174" s="285"/>
      <c r="AT174" s="285"/>
      <c r="AU174" s="285"/>
      <c r="AV174" s="285"/>
      <c r="AW174" s="285"/>
      <c r="AX174" s="285"/>
      <c r="AY174" s="285"/>
      <c r="AZ174" s="285"/>
      <c r="BA174" s="285"/>
      <c r="BB174" s="285"/>
      <c r="BC174" s="285"/>
      <c r="BD174" s="285"/>
      <c r="BE174" s="285"/>
      <c r="BF174" s="285"/>
      <c r="BG174" s="285"/>
      <c r="BH174" s="285"/>
      <c r="BI174" s="285"/>
      <c r="BJ174" s="285"/>
      <c r="BK174" s="285"/>
      <c r="BL174" s="285"/>
      <c r="BM174" s="285"/>
      <c r="BN174" s="285"/>
      <c r="BO174" s="285"/>
      <c r="BP174" s="267"/>
      <c r="BQ174" s="408" t="str">
        <f t="shared" si="25"/>
        <v/>
      </c>
      <c r="BR174" s="331"/>
      <c r="BS174" s="324"/>
      <c r="BT174" s="324"/>
    </row>
    <row r="175" spans="19:72" ht="13.5" customHeight="1" x14ac:dyDescent="0.5">
      <c r="AI175" s="326"/>
      <c r="AJ175" s="280"/>
      <c r="AK175" s="410">
        <v>4</v>
      </c>
      <c r="AL175" s="285"/>
      <c r="AM175" s="285"/>
      <c r="AN175" s="285"/>
      <c r="AO175" s="285"/>
      <c r="AP175" s="285"/>
      <c r="AQ175" s="285"/>
      <c r="AR175" s="285"/>
      <c r="AS175" s="285"/>
      <c r="AT175" s="285"/>
      <c r="AU175" s="285"/>
      <c r="AV175" s="285"/>
      <c r="AW175" s="285"/>
      <c r="AX175" s="285"/>
      <c r="AY175" s="285"/>
      <c r="AZ175" s="285"/>
      <c r="BA175" s="285"/>
      <c r="BB175" s="285"/>
      <c r="BC175" s="285"/>
      <c r="BD175" s="285"/>
      <c r="BE175" s="285"/>
      <c r="BF175" s="285"/>
      <c r="BG175" s="285"/>
      <c r="BH175" s="285"/>
      <c r="BI175" s="285"/>
      <c r="BJ175" s="285"/>
      <c r="BK175" s="285"/>
      <c r="BL175" s="285"/>
      <c r="BM175" s="285"/>
      <c r="BN175" s="285"/>
      <c r="BO175" s="285"/>
      <c r="BP175" s="267"/>
      <c r="BQ175" s="408" t="str">
        <f t="shared" si="25"/>
        <v/>
      </c>
      <c r="BR175" s="331"/>
      <c r="BS175" s="324"/>
      <c r="BT175" s="324"/>
    </row>
    <row r="176" spans="19:72" ht="13.5" customHeight="1" x14ac:dyDescent="0.5">
      <c r="AI176" s="326"/>
      <c r="AJ176" s="280"/>
      <c r="AK176" s="410">
        <v>5</v>
      </c>
      <c r="AL176" s="285"/>
      <c r="AM176" s="285"/>
      <c r="AN176" s="285"/>
      <c r="AO176" s="285"/>
      <c r="AP176" s="285"/>
      <c r="AQ176" s="285"/>
      <c r="AR176" s="285"/>
      <c r="AS176" s="285"/>
      <c r="AT176" s="285"/>
      <c r="AU176" s="285"/>
      <c r="AV176" s="285"/>
      <c r="AW176" s="285"/>
      <c r="AX176" s="285"/>
      <c r="AY176" s="285"/>
      <c r="AZ176" s="285"/>
      <c r="BA176" s="285"/>
      <c r="BB176" s="285"/>
      <c r="BC176" s="285"/>
      <c r="BD176" s="285"/>
      <c r="BE176" s="285"/>
      <c r="BF176" s="285"/>
      <c r="BG176" s="285"/>
      <c r="BH176" s="285"/>
      <c r="BI176" s="285"/>
      <c r="BJ176" s="285"/>
      <c r="BK176" s="285"/>
      <c r="BL176" s="285"/>
      <c r="BM176" s="285"/>
      <c r="BN176" s="285"/>
      <c r="BO176" s="285"/>
      <c r="BP176" s="267"/>
      <c r="BQ176" s="408" t="str">
        <f t="shared" si="25"/>
        <v/>
      </c>
      <c r="BR176" s="331"/>
      <c r="BS176" s="324"/>
      <c r="BT176" s="324"/>
    </row>
    <row r="177" spans="35:72" ht="13.5" customHeight="1" x14ac:dyDescent="0.5">
      <c r="AI177" s="326"/>
      <c r="AJ177" s="280"/>
      <c r="AK177" s="410">
        <v>6</v>
      </c>
      <c r="AL177" s="285"/>
      <c r="AM177" s="285"/>
      <c r="AN177" s="285"/>
      <c r="AO177" s="285"/>
      <c r="AP177" s="285"/>
      <c r="AQ177" s="285"/>
      <c r="AR177" s="285"/>
      <c r="AS177" s="285"/>
      <c r="AT177" s="285"/>
      <c r="AU177" s="285"/>
      <c r="AV177" s="285"/>
      <c r="AW177" s="285"/>
      <c r="AX177" s="285"/>
      <c r="AY177" s="285"/>
      <c r="AZ177" s="285"/>
      <c r="BA177" s="285"/>
      <c r="BB177" s="285"/>
      <c r="BC177" s="285"/>
      <c r="BD177" s="285"/>
      <c r="BE177" s="285"/>
      <c r="BF177" s="285"/>
      <c r="BG177" s="285"/>
      <c r="BH177" s="285"/>
      <c r="BI177" s="285"/>
      <c r="BJ177" s="285"/>
      <c r="BK177" s="285"/>
      <c r="BL177" s="285"/>
      <c r="BM177" s="285"/>
      <c r="BN177" s="285"/>
      <c r="BO177" s="285"/>
      <c r="BP177" s="267"/>
      <c r="BQ177" s="408" t="str">
        <f t="shared" si="25"/>
        <v/>
      </c>
      <c r="BR177" s="331"/>
      <c r="BS177" s="324"/>
      <c r="BT177" s="324"/>
    </row>
    <row r="178" spans="35:72" ht="13.5" customHeight="1" x14ac:dyDescent="0.5">
      <c r="AI178" s="326"/>
      <c r="AJ178" s="280"/>
      <c r="AK178" s="410">
        <v>7</v>
      </c>
      <c r="AL178" s="285"/>
      <c r="AM178" s="285"/>
      <c r="AN178" s="285"/>
      <c r="AO178" s="285"/>
      <c r="AP178" s="285"/>
      <c r="AQ178" s="285"/>
      <c r="AR178" s="285"/>
      <c r="AS178" s="285"/>
      <c r="AT178" s="285"/>
      <c r="AU178" s="285"/>
      <c r="AV178" s="285"/>
      <c r="AW178" s="285"/>
      <c r="AX178" s="285"/>
      <c r="AY178" s="285"/>
      <c r="AZ178" s="285"/>
      <c r="BA178" s="285"/>
      <c r="BB178" s="285"/>
      <c r="BC178" s="285"/>
      <c r="BD178" s="285"/>
      <c r="BE178" s="285"/>
      <c r="BF178" s="285"/>
      <c r="BG178" s="285"/>
      <c r="BH178" s="285"/>
      <c r="BI178" s="285"/>
      <c r="BJ178" s="285"/>
      <c r="BK178" s="285"/>
      <c r="BL178" s="285"/>
      <c r="BM178" s="285"/>
      <c r="BN178" s="285"/>
      <c r="BO178" s="285"/>
      <c r="BP178" s="267"/>
      <c r="BQ178" s="408" t="str">
        <f t="shared" si="25"/>
        <v/>
      </c>
      <c r="BR178" s="331"/>
      <c r="BS178" s="324"/>
      <c r="BT178" s="324"/>
    </row>
    <row r="179" spans="35:72" ht="13.5" customHeight="1" x14ac:dyDescent="0.5">
      <c r="AI179" s="326"/>
      <c r="AJ179" s="280"/>
      <c r="AK179" s="410">
        <v>8</v>
      </c>
      <c r="AL179" s="285"/>
      <c r="AM179" s="285"/>
      <c r="AN179" s="285"/>
      <c r="AO179" s="285"/>
      <c r="AP179" s="285"/>
      <c r="AQ179" s="285"/>
      <c r="AR179" s="285"/>
      <c r="AS179" s="285"/>
      <c r="AT179" s="285"/>
      <c r="AU179" s="285"/>
      <c r="AV179" s="285"/>
      <c r="AW179" s="285"/>
      <c r="AX179" s="285"/>
      <c r="AY179" s="285"/>
      <c r="AZ179" s="285"/>
      <c r="BA179" s="285"/>
      <c r="BB179" s="285"/>
      <c r="BC179" s="285"/>
      <c r="BD179" s="285"/>
      <c r="BE179" s="285"/>
      <c r="BF179" s="285"/>
      <c r="BG179" s="285"/>
      <c r="BH179" s="285"/>
      <c r="BI179" s="285"/>
      <c r="BJ179" s="285"/>
      <c r="BK179" s="285"/>
      <c r="BL179" s="285"/>
      <c r="BM179" s="285"/>
      <c r="BN179" s="285"/>
      <c r="BO179" s="285"/>
      <c r="BP179" s="267"/>
      <c r="BQ179" s="408" t="str">
        <f t="shared" si="25"/>
        <v/>
      </c>
      <c r="BR179" s="331"/>
      <c r="BS179" s="324"/>
      <c r="BT179" s="324"/>
    </row>
    <row r="180" spans="35:72" ht="13.5" customHeight="1" x14ac:dyDescent="0.5">
      <c r="AI180" s="326"/>
      <c r="AJ180" s="280"/>
      <c r="AK180" s="410">
        <v>9</v>
      </c>
      <c r="AL180" s="285"/>
      <c r="AM180" s="285"/>
      <c r="AN180" s="285"/>
      <c r="AO180" s="285"/>
      <c r="AP180" s="285"/>
      <c r="AQ180" s="285"/>
      <c r="AR180" s="285"/>
      <c r="AS180" s="285"/>
      <c r="AT180" s="285"/>
      <c r="AU180" s="285"/>
      <c r="AV180" s="285"/>
      <c r="AW180" s="285"/>
      <c r="AX180" s="285"/>
      <c r="AY180" s="285"/>
      <c r="AZ180" s="285"/>
      <c r="BA180" s="285"/>
      <c r="BB180" s="285"/>
      <c r="BC180" s="285"/>
      <c r="BD180" s="285"/>
      <c r="BE180" s="285"/>
      <c r="BF180" s="285"/>
      <c r="BG180" s="285"/>
      <c r="BH180" s="285"/>
      <c r="BI180" s="285"/>
      <c r="BJ180" s="285"/>
      <c r="BK180" s="285"/>
      <c r="BL180" s="285"/>
      <c r="BM180" s="285"/>
      <c r="BN180" s="285"/>
      <c r="BO180" s="285"/>
      <c r="BP180" s="267"/>
      <c r="BQ180" s="408" t="str">
        <f t="shared" si="25"/>
        <v/>
      </c>
      <c r="BR180" s="331"/>
      <c r="BS180" s="324"/>
      <c r="BT180" s="324"/>
    </row>
    <row r="181" spans="35:72" ht="13.5" customHeight="1" x14ac:dyDescent="0.5">
      <c r="AI181" s="326"/>
      <c r="AJ181" s="280"/>
      <c r="AK181" s="410">
        <v>10</v>
      </c>
      <c r="AL181" s="285"/>
      <c r="AM181" s="285"/>
      <c r="AN181" s="285"/>
      <c r="AO181" s="285"/>
      <c r="AP181" s="285"/>
      <c r="AQ181" s="285"/>
      <c r="AR181" s="285"/>
      <c r="AS181" s="285"/>
      <c r="AT181" s="285"/>
      <c r="AU181" s="285"/>
      <c r="AV181" s="285"/>
      <c r="AW181" s="285"/>
      <c r="AX181" s="285"/>
      <c r="AY181" s="285"/>
      <c r="AZ181" s="285"/>
      <c r="BA181" s="285"/>
      <c r="BB181" s="285"/>
      <c r="BC181" s="285"/>
      <c r="BD181" s="285"/>
      <c r="BE181" s="285"/>
      <c r="BF181" s="285"/>
      <c r="BG181" s="285"/>
      <c r="BH181" s="285"/>
      <c r="BI181" s="285"/>
      <c r="BJ181" s="285"/>
      <c r="BK181" s="285"/>
      <c r="BL181" s="285"/>
      <c r="BM181" s="285"/>
      <c r="BN181" s="285"/>
      <c r="BO181" s="285"/>
      <c r="BP181" s="267"/>
      <c r="BQ181" s="408" t="str">
        <f t="shared" si="25"/>
        <v/>
      </c>
      <c r="BR181" s="331"/>
      <c r="BS181" s="324"/>
      <c r="BT181" s="324"/>
    </row>
    <row r="182" spans="35:72" ht="13.5" customHeight="1" x14ac:dyDescent="0.5">
      <c r="AI182" s="326"/>
      <c r="AJ182" s="280"/>
      <c r="AK182" s="410">
        <v>11</v>
      </c>
      <c r="AL182" s="285"/>
      <c r="AM182" s="285"/>
      <c r="AN182" s="285"/>
      <c r="AO182" s="285"/>
      <c r="AP182" s="285"/>
      <c r="AQ182" s="285"/>
      <c r="AR182" s="285"/>
      <c r="AS182" s="285"/>
      <c r="AT182" s="285"/>
      <c r="AU182" s="285"/>
      <c r="AV182" s="285"/>
      <c r="AW182" s="285"/>
      <c r="AX182" s="285"/>
      <c r="AY182" s="285"/>
      <c r="AZ182" s="285"/>
      <c r="BA182" s="285"/>
      <c r="BB182" s="285"/>
      <c r="BC182" s="285"/>
      <c r="BD182" s="285"/>
      <c r="BE182" s="285"/>
      <c r="BF182" s="285"/>
      <c r="BG182" s="285"/>
      <c r="BH182" s="285"/>
      <c r="BI182" s="285"/>
      <c r="BJ182" s="285"/>
      <c r="BK182" s="285"/>
      <c r="BL182" s="285"/>
      <c r="BM182" s="285"/>
      <c r="BN182" s="285"/>
      <c r="BO182" s="285"/>
      <c r="BP182" s="267"/>
      <c r="BQ182" s="408" t="str">
        <f t="shared" si="25"/>
        <v/>
      </c>
      <c r="BR182" s="331"/>
      <c r="BS182" s="324"/>
      <c r="BT182" s="324"/>
    </row>
    <row r="183" spans="35:72" ht="13.5" customHeight="1" x14ac:dyDescent="0.5">
      <c r="AI183" s="326"/>
      <c r="AJ183" s="280"/>
      <c r="AK183" s="410">
        <v>12</v>
      </c>
      <c r="AL183" s="285"/>
      <c r="AM183" s="285"/>
      <c r="AN183" s="285"/>
      <c r="AO183" s="285"/>
      <c r="AP183" s="285"/>
      <c r="AQ183" s="285"/>
      <c r="AR183" s="285"/>
      <c r="AS183" s="285"/>
      <c r="AT183" s="285"/>
      <c r="AU183" s="285"/>
      <c r="AV183" s="285"/>
      <c r="AW183" s="285"/>
      <c r="AX183" s="285"/>
      <c r="AY183" s="285"/>
      <c r="AZ183" s="285"/>
      <c r="BA183" s="285"/>
      <c r="BB183" s="285"/>
      <c r="BC183" s="285"/>
      <c r="BD183" s="285"/>
      <c r="BE183" s="285"/>
      <c r="BF183" s="285"/>
      <c r="BG183" s="285"/>
      <c r="BH183" s="285"/>
      <c r="BI183" s="285"/>
      <c r="BJ183" s="285"/>
      <c r="BK183" s="285"/>
      <c r="BL183" s="285"/>
      <c r="BM183" s="285"/>
      <c r="BN183" s="285"/>
      <c r="BO183" s="285"/>
      <c r="BP183" s="267"/>
      <c r="BQ183" s="408" t="str">
        <f t="shared" si="25"/>
        <v/>
      </c>
      <c r="BR183" s="331"/>
      <c r="BS183" s="324"/>
      <c r="BT183" s="324"/>
    </row>
    <row r="184" spans="35:72" ht="13.5" customHeight="1" x14ac:dyDescent="0.5">
      <c r="AI184" s="326"/>
      <c r="AJ184" s="280"/>
      <c r="AK184" s="410">
        <v>13</v>
      </c>
      <c r="AL184" s="285"/>
      <c r="AM184" s="285"/>
      <c r="AN184" s="285"/>
      <c r="AO184" s="285"/>
      <c r="AP184" s="285"/>
      <c r="AQ184" s="285"/>
      <c r="AR184" s="285"/>
      <c r="AS184" s="285"/>
      <c r="AT184" s="285"/>
      <c r="AU184" s="285"/>
      <c r="AV184" s="285"/>
      <c r="AW184" s="285"/>
      <c r="AX184" s="285"/>
      <c r="AY184" s="285"/>
      <c r="AZ184" s="285"/>
      <c r="BA184" s="285"/>
      <c r="BB184" s="285"/>
      <c r="BC184" s="285"/>
      <c r="BD184" s="285"/>
      <c r="BE184" s="285"/>
      <c r="BF184" s="285"/>
      <c r="BG184" s="285"/>
      <c r="BH184" s="285"/>
      <c r="BI184" s="285"/>
      <c r="BJ184" s="285"/>
      <c r="BK184" s="285"/>
      <c r="BL184" s="285"/>
      <c r="BM184" s="285"/>
      <c r="BN184" s="285"/>
      <c r="BO184" s="285"/>
      <c r="BP184" s="267"/>
      <c r="BQ184" s="408" t="str">
        <f t="shared" si="25"/>
        <v/>
      </c>
      <c r="BR184" s="331"/>
      <c r="BS184" s="324"/>
      <c r="BT184" s="324"/>
    </row>
    <row r="185" spans="35:72" ht="13.5" customHeight="1" x14ac:dyDescent="0.5">
      <c r="AI185" s="326"/>
      <c r="AJ185" s="322"/>
      <c r="AK185" s="410">
        <v>14</v>
      </c>
      <c r="AL185" s="285"/>
      <c r="AM185" s="285"/>
      <c r="AN185" s="285"/>
      <c r="AO185" s="285"/>
      <c r="AP185" s="285"/>
      <c r="AQ185" s="285"/>
      <c r="AR185" s="285"/>
      <c r="AS185" s="285"/>
      <c r="AT185" s="285"/>
      <c r="AU185" s="285"/>
      <c r="AV185" s="285"/>
      <c r="AW185" s="285"/>
      <c r="AX185" s="285"/>
      <c r="AY185" s="285"/>
      <c r="AZ185" s="285"/>
      <c r="BA185" s="285"/>
      <c r="BB185" s="285"/>
      <c r="BC185" s="285"/>
      <c r="BD185" s="285"/>
      <c r="BE185" s="285"/>
      <c r="BF185" s="285"/>
      <c r="BG185" s="285"/>
      <c r="BH185" s="285"/>
      <c r="BI185" s="285"/>
      <c r="BJ185" s="285"/>
      <c r="BK185" s="285"/>
      <c r="BL185" s="285"/>
      <c r="BM185" s="285"/>
      <c r="BN185" s="285"/>
      <c r="BO185" s="285"/>
      <c r="BP185" s="267"/>
      <c r="BQ185" s="408" t="str">
        <f t="shared" si="25"/>
        <v/>
      </c>
      <c r="BR185" s="331"/>
      <c r="BS185" s="324"/>
      <c r="BT185" s="324"/>
    </row>
    <row r="186" spans="35:72" ht="13.5" customHeight="1" x14ac:dyDescent="0.5">
      <c r="AI186" s="326"/>
      <c r="AJ186" s="322"/>
      <c r="AK186" s="410">
        <v>15</v>
      </c>
      <c r="AL186" s="285"/>
      <c r="AM186" s="285"/>
      <c r="AN186" s="285"/>
      <c r="AO186" s="285"/>
      <c r="AP186" s="285"/>
      <c r="AQ186" s="285"/>
      <c r="AR186" s="285"/>
      <c r="AS186" s="285"/>
      <c r="AT186" s="285"/>
      <c r="AU186" s="285"/>
      <c r="AV186" s="285"/>
      <c r="AW186" s="285"/>
      <c r="AX186" s="285"/>
      <c r="AY186" s="285"/>
      <c r="AZ186" s="285"/>
      <c r="BA186" s="285"/>
      <c r="BB186" s="285"/>
      <c r="BC186" s="285"/>
      <c r="BD186" s="285"/>
      <c r="BE186" s="285"/>
      <c r="BF186" s="285"/>
      <c r="BG186" s="285"/>
      <c r="BH186" s="285"/>
      <c r="BI186" s="285"/>
      <c r="BJ186" s="285"/>
      <c r="BK186" s="285"/>
      <c r="BL186" s="285"/>
      <c r="BM186" s="285"/>
      <c r="BN186" s="285"/>
      <c r="BO186" s="285"/>
      <c r="BP186" s="267"/>
      <c r="BQ186" s="408" t="str">
        <f t="shared" si="25"/>
        <v/>
      </c>
      <c r="BR186" s="331"/>
      <c r="BS186" s="324"/>
      <c r="BT186" s="324"/>
    </row>
    <row r="187" spans="35:72" ht="13.5" customHeight="1" x14ac:dyDescent="0.5">
      <c r="AI187" s="326"/>
      <c r="AJ187" s="322"/>
      <c r="AK187" s="410">
        <v>16</v>
      </c>
      <c r="AL187" s="285"/>
      <c r="AM187" s="285"/>
      <c r="AN187" s="285"/>
      <c r="AO187" s="285"/>
      <c r="AP187" s="285"/>
      <c r="AQ187" s="285"/>
      <c r="AR187" s="285"/>
      <c r="AS187" s="285"/>
      <c r="AT187" s="285"/>
      <c r="AU187" s="285"/>
      <c r="AV187" s="285"/>
      <c r="AW187" s="285"/>
      <c r="AX187" s="285"/>
      <c r="AY187" s="285"/>
      <c r="AZ187" s="285"/>
      <c r="BA187" s="285"/>
      <c r="BB187" s="285"/>
      <c r="BC187" s="285"/>
      <c r="BD187" s="285"/>
      <c r="BE187" s="285"/>
      <c r="BF187" s="285"/>
      <c r="BG187" s="285"/>
      <c r="BH187" s="285"/>
      <c r="BI187" s="285"/>
      <c r="BJ187" s="285"/>
      <c r="BK187" s="285"/>
      <c r="BL187" s="285"/>
      <c r="BM187" s="285"/>
      <c r="BN187" s="285"/>
      <c r="BO187" s="285"/>
      <c r="BP187" s="267"/>
      <c r="BQ187" s="408" t="str">
        <f t="shared" si="25"/>
        <v/>
      </c>
      <c r="BR187" s="331"/>
      <c r="BS187" s="324"/>
      <c r="BT187" s="324"/>
    </row>
    <row r="188" spans="35:72" ht="13.5" customHeight="1" x14ac:dyDescent="0.5">
      <c r="AI188" s="326"/>
      <c r="AJ188" s="322"/>
      <c r="AK188" s="410">
        <v>17</v>
      </c>
      <c r="AL188" s="285"/>
      <c r="AM188" s="285"/>
      <c r="AN188" s="285"/>
      <c r="AO188" s="285"/>
      <c r="AP188" s="285"/>
      <c r="AQ188" s="285"/>
      <c r="AR188" s="285"/>
      <c r="AS188" s="285"/>
      <c r="AT188" s="285"/>
      <c r="AU188" s="285"/>
      <c r="AV188" s="285"/>
      <c r="AW188" s="285"/>
      <c r="AX188" s="285"/>
      <c r="AY188" s="285"/>
      <c r="AZ188" s="285"/>
      <c r="BA188" s="285"/>
      <c r="BB188" s="285"/>
      <c r="BC188" s="285"/>
      <c r="BD188" s="285"/>
      <c r="BE188" s="285"/>
      <c r="BF188" s="285"/>
      <c r="BG188" s="285"/>
      <c r="BH188" s="285"/>
      <c r="BI188" s="285"/>
      <c r="BJ188" s="285"/>
      <c r="BK188" s="285"/>
      <c r="BL188" s="285"/>
      <c r="BM188" s="285"/>
      <c r="BN188" s="285"/>
      <c r="BO188" s="285"/>
      <c r="BP188" s="267"/>
      <c r="BQ188" s="408" t="str">
        <f t="shared" si="25"/>
        <v/>
      </c>
      <c r="BR188" s="331"/>
      <c r="BS188" s="324"/>
      <c r="BT188" s="324"/>
    </row>
    <row r="189" spans="35:72" ht="13.5" customHeight="1" x14ac:dyDescent="0.5">
      <c r="AI189" s="326"/>
      <c r="AJ189" s="322"/>
      <c r="AK189" s="410">
        <v>18</v>
      </c>
      <c r="AL189" s="285"/>
      <c r="AM189" s="285"/>
      <c r="AN189" s="285"/>
      <c r="AO189" s="285"/>
      <c r="AP189" s="285"/>
      <c r="AQ189" s="285"/>
      <c r="AR189" s="285"/>
      <c r="AS189" s="285"/>
      <c r="AT189" s="285"/>
      <c r="AU189" s="285"/>
      <c r="AV189" s="285"/>
      <c r="AW189" s="285"/>
      <c r="AX189" s="285"/>
      <c r="AY189" s="285"/>
      <c r="AZ189" s="285"/>
      <c r="BA189" s="285"/>
      <c r="BB189" s="285"/>
      <c r="BC189" s="285"/>
      <c r="BD189" s="285"/>
      <c r="BE189" s="285"/>
      <c r="BF189" s="285"/>
      <c r="BG189" s="285"/>
      <c r="BH189" s="285"/>
      <c r="BI189" s="285"/>
      <c r="BJ189" s="285"/>
      <c r="BK189" s="285"/>
      <c r="BL189" s="285"/>
      <c r="BM189" s="285"/>
      <c r="BN189" s="285"/>
      <c r="BO189" s="285"/>
      <c r="BP189" s="267"/>
      <c r="BQ189" s="408" t="str">
        <f t="shared" si="25"/>
        <v/>
      </c>
      <c r="BR189" s="331"/>
      <c r="BS189" s="324"/>
      <c r="BT189" s="324"/>
    </row>
    <row r="190" spans="35:72" ht="13.5" customHeight="1" x14ac:dyDescent="0.5">
      <c r="AI190" s="326"/>
      <c r="AJ190" s="322"/>
      <c r="AK190" s="410">
        <v>19</v>
      </c>
      <c r="AL190" s="285"/>
      <c r="AM190" s="285"/>
      <c r="AN190" s="285"/>
      <c r="AO190" s="285"/>
      <c r="AP190" s="285"/>
      <c r="AQ190" s="285"/>
      <c r="AR190" s="285"/>
      <c r="AS190" s="285"/>
      <c r="AT190" s="285"/>
      <c r="AU190" s="285"/>
      <c r="AV190" s="285"/>
      <c r="AW190" s="285"/>
      <c r="AX190" s="285"/>
      <c r="AY190" s="285"/>
      <c r="AZ190" s="285"/>
      <c r="BA190" s="285"/>
      <c r="BB190" s="285"/>
      <c r="BC190" s="285"/>
      <c r="BD190" s="285"/>
      <c r="BE190" s="285"/>
      <c r="BF190" s="285"/>
      <c r="BG190" s="285"/>
      <c r="BH190" s="285"/>
      <c r="BI190" s="285"/>
      <c r="BJ190" s="285"/>
      <c r="BK190" s="285"/>
      <c r="BL190" s="285"/>
      <c r="BM190" s="285"/>
      <c r="BN190" s="285"/>
      <c r="BO190" s="285"/>
      <c r="BP190" s="267"/>
      <c r="BQ190" s="408" t="str">
        <f t="shared" si="25"/>
        <v/>
      </c>
      <c r="BR190" s="331"/>
      <c r="BS190" s="324"/>
      <c r="BT190" s="324"/>
    </row>
    <row r="191" spans="35:72" ht="13.5" customHeight="1" x14ac:dyDescent="0.5">
      <c r="AI191" s="326"/>
      <c r="AJ191" s="322"/>
      <c r="AK191" s="410">
        <v>20</v>
      </c>
      <c r="AL191" s="285"/>
      <c r="AM191" s="285"/>
      <c r="AN191" s="285"/>
      <c r="AO191" s="285"/>
      <c r="AP191" s="285"/>
      <c r="AQ191" s="285"/>
      <c r="AR191" s="285"/>
      <c r="AS191" s="285"/>
      <c r="AT191" s="285"/>
      <c r="AU191" s="285"/>
      <c r="AV191" s="285"/>
      <c r="AW191" s="285"/>
      <c r="AX191" s="285"/>
      <c r="AY191" s="285"/>
      <c r="AZ191" s="285"/>
      <c r="BA191" s="285"/>
      <c r="BB191" s="285"/>
      <c r="BC191" s="285"/>
      <c r="BD191" s="285"/>
      <c r="BE191" s="285"/>
      <c r="BF191" s="285"/>
      <c r="BG191" s="285"/>
      <c r="BH191" s="285"/>
      <c r="BI191" s="285"/>
      <c r="BJ191" s="285"/>
      <c r="BK191" s="285"/>
      <c r="BL191" s="285"/>
      <c r="BM191" s="285"/>
      <c r="BN191" s="285"/>
      <c r="BO191" s="285"/>
      <c r="BP191" s="267"/>
      <c r="BQ191" s="408" t="str">
        <f t="shared" si="25"/>
        <v/>
      </c>
      <c r="BR191" s="331"/>
      <c r="BS191" s="324"/>
      <c r="BT191" s="324"/>
    </row>
    <row r="192" spans="35:72" ht="13.5" customHeight="1" x14ac:dyDescent="0.5">
      <c r="AI192" s="326"/>
      <c r="AJ192" s="322"/>
      <c r="AK192" s="410">
        <v>21</v>
      </c>
      <c r="AL192" s="285"/>
      <c r="AM192" s="285"/>
      <c r="AN192" s="285"/>
      <c r="AO192" s="285"/>
      <c r="AP192" s="285"/>
      <c r="AQ192" s="285"/>
      <c r="AR192" s="285"/>
      <c r="AS192" s="285"/>
      <c r="AT192" s="285"/>
      <c r="AU192" s="285"/>
      <c r="AV192" s="285"/>
      <c r="AW192" s="285"/>
      <c r="AX192" s="285"/>
      <c r="AY192" s="285"/>
      <c r="AZ192" s="285"/>
      <c r="BA192" s="285"/>
      <c r="BB192" s="285"/>
      <c r="BC192" s="285"/>
      <c r="BD192" s="285"/>
      <c r="BE192" s="285"/>
      <c r="BF192" s="285"/>
      <c r="BG192" s="285"/>
      <c r="BH192" s="285"/>
      <c r="BI192" s="285"/>
      <c r="BJ192" s="285"/>
      <c r="BK192" s="285"/>
      <c r="BL192" s="285"/>
      <c r="BM192" s="285"/>
      <c r="BN192" s="285"/>
      <c r="BO192" s="285"/>
      <c r="BP192" s="267"/>
      <c r="BQ192" s="408" t="str">
        <f t="shared" si="25"/>
        <v/>
      </c>
      <c r="BR192" s="331"/>
      <c r="BS192" s="324"/>
      <c r="BT192" s="324"/>
    </row>
    <row r="193" spans="35:72" ht="13.5" customHeight="1" x14ac:dyDescent="0.5">
      <c r="AI193" s="326"/>
      <c r="AJ193" s="322"/>
      <c r="AK193" s="410">
        <v>22</v>
      </c>
      <c r="AL193" s="285"/>
      <c r="AM193" s="285"/>
      <c r="AN193" s="285"/>
      <c r="AO193" s="285"/>
      <c r="AP193" s="285"/>
      <c r="AQ193" s="285"/>
      <c r="AR193" s="285"/>
      <c r="AS193" s="285"/>
      <c r="AT193" s="285"/>
      <c r="AU193" s="285"/>
      <c r="AV193" s="285"/>
      <c r="AW193" s="285"/>
      <c r="AX193" s="285"/>
      <c r="AY193" s="285"/>
      <c r="AZ193" s="285"/>
      <c r="BA193" s="285"/>
      <c r="BB193" s="285"/>
      <c r="BC193" s="285"/>
      <c r="BD193" s="285"/>
      <c r="BE193" s="285"/>
      <c r="BF193" s="285"/>
      <c r="BG193" s="285"/>
      <c r="BH193" s="285"/>
      <c r="BI193" s="285"/>
      <c r="BJ193" s="285"/>
      <c r="BK193" s="285"/>
      <c r="BL193" s="285"/>
      <c r="BM193" s="285"/>
      <c r="BN193" s="285"/>
      <c r="BO193" s="285"/>
      <c r="BP193" s="267"/>
      <c r="BQ193" s="408" t="str">
        <f t="shared" si="25"/>
        <v/>
      </c>
      <c r="BR193" s="331"/>
      <c r="BS193" s="324"/>
      <c r="BT193" s="324"/>
    </row>
    <row r="194" spans="35:72" ht="13.5" customHeight="1" x14ac:dyDescent="0.5">
      <c r="AI194" s="326"/>
      <c r="AJ194" s="322"/>
      <c r="AK194" s="410">
        <v>23</v>
      </c>
      <c r="AL194" s="285"/>
      <c r="AM194" s="285"/>
      <c r="AN194" s="285"/>
      <c r="AO194" s="285"/>
      <c r="AP194" s="285"/>
      <c r="AQ194" s="285"/>
      <c r="AR194" s="285"/>
      <c r="AS194" s="285"/>
      <c r="AT194" s="285"/>
      <c r="AU194" s="285"/>
      <c r="AV194" s="285"/>
      <c r="AW194" s="285"/>
      <c r="AX194" s="285"/>
      <c r="AY194" s="285"/>
      <c r="AZ194" s="285"/>
      <c r="BA194" s="285"/>
      <c r="BB194" s="285"/>
      <c r="BC194" s="285"/>
      <c r="BD194" s="285"/>
      <c r="BE194" s="285"/>
      <c r="BF194" s="285"/>
      <c r="BG194" s="285"/>
      <c r="BH194" s="285"/>
      <c r="BI194" s="285"/>
      <c r="BJ194" s="285"/>
      <c r="BK194" s="285"/>
      <c r="BL194" s="285"/>
      <c r="BM194" s="285"/>
      <c r="BN194" s="285"/>
      <c r="BO194" s="285"/>
      <c r="BP194" s="267"/>
      <c r="BQ194" s="408" t="str">
        <f t="shared" si="25"/>
        <v/>
      </c>
      <c r="BR194" s="331"/>
      <c r="BS194" s="324"/>
      <c r="BT194" s="324"/>
    </row>
    <row r="195" spans="35:72" ht="13.5" customHeight="1" x14ac:dyDescent="0.5">
      <c r="AI195" s="326"/>
      <c r="AJ195" s="322"/>
      <c r="AK195" s="411">
        <v>24</v>
      </c>
      <c r="AL195" s="294"/>
      <c r="AM195" s="294"/>
      <c r="AN195" s="294"/>
      <c r="AO195" s="294"/>
      <c r="AP195" s="294"/>
      <c r="AQ195" s="294"/>
      <c r="AR195" s="294"/>
      <c r="AS195" s="294"/>
      <c r="AT195" s="294"/>
      <c r="AU195" s="294"/>
      <c r="AV195" s="294"/>
      <c r="AW195" s="294"/>
      <c r="AX195" s="294"/>
      <c r="AY195" s="294"/>
      <c r="AZ195" s="294"/>
      <c r="BA195" s="294"/>
      <c r="BB195" s="294"/>
      <c r="BC195" s="294"/>
      <c r="BD195" s="294"/>
      <c r="BE195" s="294"/>
      <c r="BF195" s="294"/>
      <c r="BG195" s="294"/>
      <c r="BH195" s="294"/>
      <c r="BI195" s="294"/>
      <c r="BJ195" s="294"/>
      <c r="BK195" s="294"/>
      <c r="BL195" s="294"/>
      <c r="BM195" s="294"/>
      <c r="BN195" s="294"/>
      <c r="BO195" s="294"/>
      <c r="BP195" s="267"/>
      <c r="BQ195" s="409" t="str">
        <f t="shared" si="25"/>
        <v/>
      </c>
      <c r="BR195" s="331"/>
      <c r="BS195" s="324"/>
      <c r="BT195" s="324"/>
    </row>
    <row r="196" spans="35:72" ht="13.5" customHeight="1" x14ac:dyDescent="0.5">
      <c r="AI196" s="326"/>
      <c r="AJ196" s="322"/>
      <c r="AK196" s="274"/>
      <c r="AL196" s="267"/>
      <c r="AM196" s="267"/>
      <c r="AN196" s="267"/>
      <c r="AO196" s="267"/>
      <c r="AP196" s="267"/>
      <c r="AQ196" s="267"/>
      <c r="AR196" s="267"/>
      <c r="AS196" s="267"/>
      <c r="AT196" s="267"/>
      <c r="AU196" s="267"/>
      <c r="AV196" s="267"/>
      <c r="AW196" s="267"/>
      <c r="AX196" s="267"/>
      <c r="AY196" s="267"/>
      <c r="AZ196" s="267"/>
      <c r="BA196" s="267"/>
      <c r="BB196" s="267"/>
      <c r="BC196" s="267"/>
      <c r="BD196" s="267"/>
      <c r="BE196" s="267"/>
      <c r="BF196" s="267"/>
      <c r="BG196" s="267"/>
      <c r="BH196" s="267"/>
      <c r="BI196" s="267"/>
      <c r="BJ196" s="267"/>
      <c r="BK196" s="267"/>
      <c r="BL196" s="267"/>
      <c r="BM196" s="267"/>
      <c r="BN196" s="267"/>
      <c r="BO196" s="267"/>
      <c r="BP196" s="267"/>
      <c r="BQ196" s="267"/>
      <c r="BR196" s="331"/>
      <c r="BS196" s="324"/>
      <c r="BT196" s="324"/>
    </row>
    <row r="197" spans="35:72" ht="13.5" customHeight="1" x14ac:dyDescent="0.5">
      <c r="AI197" s="326"/>
      <c r="AJ197" s="296"/>
      <c r="AK197" s="394"/>
      <c r="AL197" s="297"/>
      <c r="AM197" s="297"/>
      <c r="AN197" s="297"/>
      <c r="AO197" s="297"/>
      <c r="AP197" s="297"/>
      <c r="AQ197" s="297"/>
      <c r="AR197" s="297"/>
      <c r="AS197" s="297"/>
      <c r="AT197" s="297"/>
      <c r="AU197" s="297"/>
      <c r="AV197" s="297"/>
      <c r="AW197" s="297"/>
      <c r="AX197" s="297"/>
      <c r="AY197" s="297"/>
      <c r="AZ197" s="297"/>
      <c r="BA197" s="297"/>
      <c r="BB197" s="297"/>
      <c r="BC197" s="297"/>
      <c r="BD197" s="297"/>
      <c r="BE197" s="297"/>
      <c r="BF197" s="297"/>
      <c r="BG197" s="297"/>
      <c r="BH197" s="297"/>
      <c r="BI197" s="297"/>
      <c r="BJ197" s="297"/>
      <c r="BK197" s="297"/>
      <c r="BL197" s="297"/>
      <c r="BM197" s="297"/>
      <c r="BN197" s="297"/>
      <c r="BO197" s="297"/>
      <c r="BP197" s="297"/>
      <c r="BQ197" s="297"/>
      <c r="BR197" s="298"/>
      <c r="BS197" s="324"/>
      <c r="BT197" s="324"/>
    </row>
    <row r="198" spans="35:72" ht="13.5" customHeight="1" x14ac:dyDescent="0.45">
      <c r="AI198" s="326"/>
      <c r="AJ198" s="322"/>
      <c r="AK198" s="300"/>
      <c r="AL198" s="257"/>
      <c r="AM198" s="257"/>
      <c r="AN198" s="257"/>
      <c r="AO198" s="257"/>
      <c r="AP198" s="257"/>
      <c r="AQ198" s="257"/>
      <c r="AR198" s="257"/>
      <c r="AS198" s="257"/>
      <c r="AT198" s="257"/>
      <c r="AU198" s="257"/>
      <c r="AV198" s="257"/>
      <c r="AW198" s="257"/>
      <c r="AX198" s="257"/>
      <c r="AY198" s="257"/>
      <c r="AZ198" s="257"/>
      <c r="BA198" s="257"/>
      <c r="BB198" s="257"/>
      <c r="BC198" s="257"/>
      <c r="BD198" s="257"/>
      <c r="BE198" s="257"/>
      <c r="BF198" s="257"/>
      <c r="BG198" s="257"/>
      <c r="BH198" s="257"/>
      <c r="BI198" s="257"/>
      <c r="BJ198" s="257"/>
      <c r="BK198" s="257"/>
      <c r="BL198" s="257"/>
      <c r="BM198" s="257"/>
      <c r="BN198" s="257"/>
      <c r="BO198" s="257"/>
      <c r="BP198" s="257"/>
      <c r="BQ198" s="257"/>
      <c r="BR198" s="331"/>
      <c r="BS198" s="324"/>
      <c r="BT198" s="324"/>
    </row>
    <row r="199" spans="35:72" ht="13.5" customHeight="1" x14ac:dyDescent="0.5">
      <c r="AI199" s="326"/>
      <c r="AJ199" s="280" t="s">
        <v>401</v>
      </c>
      <c r="AK199" s="274"/>
      <c r="AL199" s="267"/>
      <c r="AM199" s="267"/>
      <c r="AN199" s="267"/>
      <c r="AO199" s="267"/>
      <c r="AP199" s="267"/>
      <c r="AQ199" s="267"/>
      <c r="AR199" s="267"/>
      <c r="AS199" s="267"/>
      <c r="AT199" s="267"/>
      <c r="AU199" s="267"/>
      <c r="AV199" s="267"/>
      <c r="AW199" s="267"/>
      <c r="AX199" s="267"/>
      <c r="AY199" s="267"/>
      <c r="AZ199" s="267"/>
      <c r="BA199" s="267"/>
      <c r="BB199" s="267"/>
      <c r="BC199" s="267"/>
      <c r="BD199" s="267"/>
      <c r="BE199" s="267"/>
      <c r="BF199" s="267"/>
      <c r="BG199" s="267"/>
      <c r="BH199" s="267"/>
      <c r="BI199" s="267"/>
      <c r="BJ199" s="267"/>
      <c r="BK199" s="267"/>
      <c r="BL199" s="267"/>
      <c r="BM199" s="267"/>
      <c r="BN199" s="267"/>
      <c r="BO199" s="267"/>
      <c r="BP199" s="267"/>
      <c r="BQ199" s="267"/>
      <c r="BR199" s="331"/>
      <c r="BS199" s="324"/>
      <c r="BT199" s="324"/>
    </row>
    <row r="200" spans="35:72" ht="13.5" customHeight="1" x14ac:dyDescent="0.5">
      <c r="AI200" s="326"/>
      <c r="AJ200" s="322"/>
      <c r="AK200" s="274"/>
      <c r="AL200" s="267"/>
      <c r="AM200" s="267"/>
      <c r="AN200" s="267"/>
      <c r="AO200" s="267"/>
      <c r="AP200" s="267"/>
      <c r="AQ200" s="267"/>
      <c r="AR200" s="267"/>
      <c r="AS200" s="267"/>
      <c r="AT200" s="267"/>
      <c r="AU200" s="267"/>
      <c r="AV200" s="267"/>
      <c r="AW200" s="267"/>
      <c r="AX200" s="267"/>
      <c r="AY200" s="267"/>
      <c r="AZ200" s="267"/>
      <c r="BA200" s="267"/>
      <c r="BB200" s="267"/>
      <c r="BC200" s="267"/>
      <c r="BD200" s="267"/>
      <c r="BE200" s="267"/>
      <c r="BF200" s="267"/>
      <c r="BG200" s="267"/>
      <c r="BH200" s="267"/>
      <c r="BI200" s="267"/>
      <c r="BJ200" s="267"/>
      <c r="BK200" s="267"/>
      <c r="BL200" s="267"/>
      <c r="BM200" s="267"/>
      <c r="BN200" s="267"/>
      <c r="BO200" s="267"/>
      <c r="BP200" s="267"/>
      <c r="BQ200" s="267"/>
      <c r="BR200" s="331"/>
      <c r="BS200" s="324"/>
      <c r="BT200" s="324"/>
    </row>
    <row r="201" spans="35:72" ht="13.5" customHeight="1" x14ac:dyDescent="0.5">
      <c r="AI201" s="326"/>
      <c r="AJ201" s="280"/>
      <c r="AK201" s="399" t="s">
        <v>321</v>
      </c>
      <c r="AL201" s="399">
        <v>1</v>
      </c>
      <c r="AM201" s="399">
        <v>2</v>
      </c>
      <c r="AN201" s="399">
        <v>3</v>
      </c>
      <c r="AO201" s="399">
        <v>4</v>
      </c>
      <c r="AP201" s="399">
        <v>5</v>
      </c>
      <c r="AQ201" s="399">
        <v>6</v>
      </c>
      <c r="AR201" s="399">
        <v>7</v>
      </c>
      <c r="AS201" s="399">
        <v>8</v>
      </c>
      <c r="AT201" s="399">
        <v>9</v>
      </c>
      <c r="AU201" s="399">
        <v>10</v>
      </c>
      <c r="AV201" s="399">
        <v>11</v>
      </c>
      <c r="AW201" s="399">
        <v>12</v>
      </c>
      <c r="AX201" s="399">
        <v>13</v>
      </c>
      <c r="AY201" s="399">
        <v>14</v>
      </c>
      <c r="AZ201" s="399">
        <v>15</v>
      </c>
      <c r="BA201" s="399">
        <v>16</v>
      </c>
      <c r="BB201" s="399">
        <v>17</v>
      </c>
      <c r="BC201" s="399">
        <v>18</v>
      </c>
      <c r="BD201" s="399">
        <v>19</v>
      </c>
      <c r="BE201" s="399">
        <v>20</v>
      </c>
      <c r="BF201" s="399">
        <v>21</v>
      </c>
      <c r="BG201" s="399">
        <v>22</v>
      </c>
      <c r="BH201" s="399">
        <v>23</v>
      </c>
      <c r="BI201" s="399">
        <v>24</v>
      </c>
      <c r="BJ201" s="399">
        <v>25</v>
      </c>
      <c r="BK201" s="399">
        <v>26</v>
      </c>
      <c r="BL201" s="399">
        <v>27</v>
      </c>
      <c r="BM201" s="399">
        <v>28</v>
      </c>
      <c r="BN201" s="399">
        <v>29</v>
      </c>
      <c r="BO201" s="399">
        <v>30</v>
      </c>
      <c r="BP201" s="399">
        <v>31</v>
      </c>
      <c r="BQ201" s="423" t="s">
        <v>314</v>
      </c>
      <c r="BR201" s="331"/>
      <c r="BS201" s="324"/>
      <c r="BT201" s="324"/>
    </row>
    <row r="202" spans="35:72" ht="13.5" customHeight="1" x14ac:dyDescent="0.5">
      <c r="AI202" s="326"/>
      <c r="AJ202" s="280"/>
      <c r="AK202" s="399"/>
      <c r="AL202" s="399"/>
      <c r="AM202" s="399"/>
      <c r="AN202" s="399"/>
      <c r="AO202" s="399"/>
      <c r="AP202" s="399"/>
      <c r="AQ202" s="399"/>
      <c r="AR202" s="399"/>
      <c r="AS202" s="399"/>
      <c r="AT202" s="399"/>
      <c r="AU202" s="399"/>
      <c r="AV202" s="399"/>
      <c r="AW202" s="399"/>
      <c r="AX202" s="399"/>
      <c r="AY202" s="399"/>
      <c r="AZ202" s="399"/>
      <c r="BA202" s="399"/>
      <c r="BB202" s="399"/>
      <c r="BC202" s="399"/>
      <c r="BD202" s="399"/>
      <c r="BE202" s="399"/>
      <c r="BF202" s="399"/>
      <c r="BG202" s="399"/>
      <c r="BH202" s="399"/>
      <c r="BI202" s="399"/>
      <c r="BJ202" s="399"/>
      <c r="BK202" s="399"/>
      <c r="BL202" s="399"/>
      <c r="BM202" s="399"/>
      <c r="BN202" s="399"/>
      <c r="BO202" s="399"/>
      <c r="BP202" s="399"/>
      <c r="BQ202" s="423" t="s">
        <v>323</v>
      </c>
      <c r="BR202" s="331"/>
      <c r="BS202" s="324"/>
      <c r="BT202" s="324"/>
    </row>
    <row r="203" spans="35:72" ht="13.5" customHeight="1" x14ac:dyDescent="0.5">
      <c r="AI203" s="326"/>
      <c r="AJ203" s="280"/>
      <c r="AK203" s="410">
        <v>1</v>
      </c>
      <c r="AL203" s="285"/>
      <c r="AM203" s="285"/>
      <c r="AN203" s="285"/>
      <c r="AO203" s="285"/>
      <c r="AP203" s="285"/>
      <c r="AQ203" s="285"/>
      <c r="AR203" s="285"/>
      <c r="AS203" s="285"/>
      <c r="AT203" s="285"/>
      <c r="AU203" s="285"/>
      <c r="AV203" s="285"/>
      <c r="AW203" s="285"/>
      <c r="AX203" s="285"/>
      <c r="AY203" s="285"/>
      <c r="AZ203" s="285"/>
      <c r="BA203" s="285"/>
      <c r="BB203" s="285"/>
      <c r="BC203" s="285"/>
      <c r="BD203" s="285"/>
      <c r="BE203" s="285"/>
      <c r="BF203" s="285"/>
      <c r="BG203" s="285"/>
      <c r="BH203" s="285"/>
      <c r="BI203" s="285"/>
      <c r="BJ203" s="285"/>
      <c r="BK203" s="285"/>
      <c r="BL203" s="285"/>
      <c r="BM203" s="285"/>
      <c r="BN203" s="285"/>
      <c r="BO203" s="285"/>
      <c r="BP203" s="285"/>
      <c r="BQ203" s="407" t="str">
        <f t="shared" ref="BQ203:BQ226" si="26">IFERROR(AVERAGE(AL203:BP203),"")</f>
        <v/>
      </c>
      <c r="BR203" s="331"/>
      <c r="BS203" s="324"/>
      <c r="BT203" s="324"/>
    </row>
    <row r="204" spans="35:72" ht="15" customHeight="1" x14ac:dyDescent="0.5">
      <c r="AI204" s="326"/>
      <c r="AJ204" s="280"/>
      <c r="AK204" s="410">
        <v>2</v>
      </c>
      <c r="AL204" s="285"/>
      <c r="AM204" s="285"/>
      <c r="AN204" s="285"/>
      <c r="AO204" s="285"/>
      <c r="AP204" s="285"/>
      <c r="AQ204" s="285"/>
      <c r="AR204" s="285"/>
      <c r="AS204" s="285"/>
      <c r="AT204" s="285"/>
      <c r="AU204" s="285"/>
      <c r="AV204" s="285"/>
      <c r="AW204" s="285"/>
      <c r="AX204" s="285"/>
      <c r="AY204" s="285"/>
      <c r="AZ204" s="285"/>
      <c r="BA204" s="285"/>
      <c r="BB204" s="285"/>
      <c r="BC204" s="285"/>
      <c r="BD204" s="285"/>
      <c r="BE204" s="285"/>
      <c r="BF204" s="285"/>
      <c r="BG204" s="285"/>
      <c r="BH204" s="285"/>
      <c r="BI204" s="285"/>
      <c r="BJ204" s="285"/>
      <c r="BK204" s="285"/>
      <c r="BL204" s="285"/>
      <c r="BM204" s="285"/>
      <c r="BN204" s="285"/>
      <c r="BO204" s="285"/>
      <c r="BP204" s="285"/>
      <c r="BQ204" s="408" t="str">
        <f t="shared" si="26"/>
        <v/>
      </c>
      <c r="BR204" s="331"/>
      <c r="BS204" s="324"/>
      <c r="BT204" s="324"/>
    </row>
    <row r="205" spans="35:72" ht="15" customHeight="1" x14ac:dyDescent="0.5">
      <c r="AI205" s="326"/>
      <c r="AJ205" s="280"/>
      <c r="AK205" s="410">
        <v>3</v>
      </c>
      <c r="AL205" s="285"/>
      <c r="AM205" s="285"/>
      <c r="AN205" s="285"/>
      <c r="AO205" s="285"/>
      <c r="AP205" s="285"/>
      <c r="AQ205" s="285"/>
      <c r="AR205" s="285"/>
      <c r="AS205" s="285"/>
      <c r="AT205" s="285"/>
      <c r="AU205" s="285"/>
      <c r="AV205" s="285"/>
      <c r="AW205" s="285"/>
      <c r="AX205" s="285"/>
      <c r="AY205" s="285"/>
      <c r="AZ205" s="285"/>
      <c r="BA205" s="285"/>
      <c r="BB205" s="285"/>
      <c r="BC205" s="285"/>
      <c r="BD205" s="285"/>
      <c r="BE205" s="285"/>
      <c r="BF205" s="285"/>
      <c r="BG205" s="285"/>
      <c r="BH205" s="285"/>
      <c r="BI205" s="285"/>
      <c r="BJ205" s="285"/>
      <c r="BK205" s="285"/>
      <c r="BL205" s="285"/>
      <c r="BM205" s="285"/>
      <c r="BN205" s="285"/>
      <c r="BO205" s="285"/>
      <c r="BP205" s="285"/>
      <c r="BQ205" s="408" t="str">
        <f t="shared" si="26"/>
        <v/>
      </c>
      <c r="BR205" s="331"/>
      <c r="BS205" s="324"/>
      <c r="BT205" s="324"/>
    </row>
    <row r="206" spans="35:72" ht="13.5" customHeight="1" x14ac:dyDescent="0.5">
      <c r="AI206" s="326"/>
      <c r="AJ206" s="280"/>
      <c r="AK206" s="410">
        <v>4</v>
      </c>
      <c r="AL206" s="285"/>
      <c r="AM206" s="285"/>
      <c r="AN206" s="285"/>
      <c r="AO206" s="285"/>
      <c r="AP206" s="285"/>
      <c r="AQ206" s="285"/>
      <c r="AR206" s="285"/>
      <c r="AS206" s="285"/>
      <c r="AT206" s="285"/>
      <c r="AU206" s="285"/>
      <c r="AV206" s="285"/>
      <c r="AW206" s="285"/>
      <c r="AX206" s="285"/>
      <c r="AY206" s="285"/>
      <c r="AZ206" s="285"/>
      <c r="BA206" s="285"/>
      <c r="BB206" s="285"/>
      <c r="BC206" s="285"/>
      <c r="BD206" s="285"/>
      <c r="BE206" s="285"/>
      <c r="BF206" s="285"/>
      <c r="BG206" s="285"/>
      <c r="BH206" s="285"/>
      <c r="BI206" s="285"/>
      <c r="BJ206" s="285"/>
      <c r="BK206" s="285"/>
      <c r="BL206" s="285"/>
      <c r="BM206" s="285"/>
      <c r="BN206" s="285"/>
      <c r="BO206" s="285"/>
      <c r="BP206" s="285"/>
      <c r="BQ206" s="408" t="str">
        <f t="shared" si="26"/>
        <v/>
      </c>
      <c r="BR206" s="331"/>
      <c r="BS206" s="324"/>
      <c r="BT206" s="324"/>
    </row>
    <row r="207" spans="35:72" ht="13.5" customHeight="1" x14ac:dyDescent="0.5">
      <c r="AI207" s="326"/>
      <c r="AJ207" s="280"/>
      <c r="AK207" s="410">
        <v>5</v>
      </c>
      <c r="AL207" s="285"/>
      <c r="AM207" s="285"/>
      <c r="AN207" s="285"/>
      <c r="AO207" s="285"/>
      <c r="AP207" s="285"/>
      <c r="AQ207" s="285"/>
      <c r="AR207" s="285"/>
      <c r="AS207" s="285"/>
      <c r="AT207" s="285"/>
      <c r="AU207" s="285"/>
      <c r="AV207" s="285"/>
      <c r="AW207" s="285"/>
      <c r="AX207" s="285"/>
      <c r="AY207" s="285"/>
      <c r="AZ207" s="285"/>
      <c r="BA207" s="285"/>
      <c r="BB207" s="285"/>
      <c r="BC207" s="285"/>
      <c r="BD207" s="285"/>
      <c r="BE207" s="285"/>
      <c r="BF207" s="285"/>
      <c r="BG207" s="285"/>
      <c r="BH207" s="285"/>
      <c r="BI207" s="285"/>
      <c r="BJ207" s="285"/>
      <c r="BK207" s="285"/>
      <c r="BL207" s="285"/>
      <c r="BM207" s="285"/>
      <c r="BN207" s="285"/>
      <c r="BO207" s="285"/>
      <c r="BP207" s="285"/>
      <c r="BQ207" s="408" t="str">
        <f t="shared" si="26"/>
        <v/>
      </c>
      <c r="BR207" s="331"/>
      <c r="BS207" s="324"/>
      <c r="BT207" s="324"/>
    </row>
    <row r="208" spans="35:72" ht="13.5" customHeight="1" x14ac:dyDescent="0.5">
      <c r="AI208" s="326"/>
      <c r="AJ208" s="280"/>
      <c r="AK208" s="410">
        <v>6</v>
      </c>
      <c r="AL208" s="285"/>
      <c r="AM208" s="285"/>
      <c r="AN208" s="285"/>
      <c r="AO208" s="285"/>
      <c r="AP208" s="285"/>
      <c r="AQ208" s="285"/>
      <c r="AR208" s="285"/>
      <c r="AS208" s="285"/>
      <c r="AT208" s="285"/>
      <c r="AU208" s="285"/>
      <c r="AV208" s="285"/>
      <c r="AW208" s="285"/>
      <c r="AX208" s="285"/>
      <c r="AY208" s="285"/>
      <c r="AZ208" s="285"/>
      <c r="BA208" s="285"/>
      <c r="BB208" s="285"/>
      <c r="BC208" s="285"/>
      <c r="BD208" s="285"/>
      <c r="BE208" s="285"/>
      <c r="BF208" s="285"/>
      <c r="BG208" s="285"/>
      <c r="BH208" s="285"/>
      <c r="BI208" s="285"/>
      <c r="BJ208" s="285"/>
      <c r="BK208" s="285"/>
      <c r="BL208" s="285"/>
      <c r="BM208" s="285"/>
      <c r="BN208" s="285"/>
      <c r="BO208" s="285"/>
      <c r="BP208" s="285"/>
      <c r="BQ208" s="408" t="str">
        <f t="shared" si="26"/>
        <v/>
      </c>
      <c r="BR208" s="331"/>
      <c r="BS208" s="324"/>
      <c r="BT208" s="324"/>
    </row>
    <row r="209" spans="35:72" ht="13.5" customHeight="1" x14ac:dyDescent="0.5">
      <c r="AI209" s="326"/>
      <c r="AJ209" s="280"/>
      <c r="AK209" s="410">
        <v>7</v>
      </c>
      <c r="AL209" s="285"/>
      <c r="AM209" s="285"/>
      <c r="AN209" s="285"/>
      <c r="AO209" s="285"/>
      <c r="AP209" s="285"/>
      <c r="AQ209" s="285"/>
      <c r="AR209" s="285"/>
      <c r="AS209" s="285"/>
      <c r="AT209" s="285"/>
      <c r="AU209" s="285"/>
      <c r="AV209" s="285"/>
      <c r="AW209" s="285"/>
      <c r="AX209" s="285"/>
      <c r="AY209" s="285"/>
      <c r="AZ209" s="285"/>
      <c r="BA209" s="285"/>
      <c r="BB209" s="285"/>
      <c r="BC209" s="285"/>
      <c r="BD209" s="285"/>
      <c r="BE209" s="285"/>
      <c r="BF209" s="285"/>
      <c r="BG209" s="285"/>
      <c r="BH209" s="285"/>
      <c r="BI209" s="285"/>
      <c r="BJ209" s="285"/>
      <c r="BK209" s="285"/>
      <c r="BL209" s="285"/>
      <c r="BM209" s="285"/>
      <c r="BN209" s="285"/>
      <c r="BO209" s="285"/>
      <c r="BP209" s="285"/>
      <c r="BQ209" s="408" t="str">
        <f t="shared" si="26"/>
        <v/>
      </c>
      <c r="BR209" s="331"/>
      <c r="BS209" s="324"/>
      <c r="BT209" s="324"/>
    </row>
    <row r="210" spans="35:72" ht="13.5" customHeight="1" x14ac:dyDescent="0.5">
      <c r="AI210" s="326"/>
      <c r="AJ210" s="280"/>
      <c r="AK210" s="410">
        <v>8</v>
      </c>
      <c r="AL210" s="285"/>
      <c r="AM210" s="285"/>
      <c r="AN210" s="285"/>
      <c r="AO210" s="285"/>
      <c r="AP210" s="285"/>
      <c r="AQ210" s="285"/>
      <c r="AR210" s="285"/>
      <c r="AS210" s="285"/>
      <c r="AT210" s="285"/>
      <c r="AU210" s="285"/>
      <c r="AV210" s="285"/>
      <c r="AW210" s="285"/>
      <c r="AX210" s="285"/>
      <c r="AY210" s="285"/>
      <c r="AZ210" s="285"/>
      <c r="BA210" s="285"/>
      <c r="BB210" s="285"/>
      <c r="BC210" s="285"/>
      <c r="BD210" s="285"/>
      <c r="BE210" s="285"/>
      <c r="BF210" s="285"/>
      <c r="BG210" s="285"/>
      <c r="BH210" s="285"/>
      <c r="BI210" s="285"/>
      <c r="BJ210" s="285"/>
      <c r="BK210" s="285"/>
      <c r="BL210" s="285"/>
      <c r="BM210" s="285"/>
      <c r="BN210" s="285"/>
      <c r="BO210" s="285"/>
      <c r="BP210" s="285"/>
      <c r="BQ210" s="408" t="str">
        <f t="shared" si="26"/>
        <v/>
      </c>
      <c r="BR210" s="331"/>
      <c r="BS210" s="324"/>
      <c r="BT210" s="324"/>
    </row>
    <row r="211" spans="35:72" ht="13.5" customHeight="1" x14ac:dyDescent="0.5">
      <c r="AI211" s="326"/>
      <c r="AJ211" s="280"/>
      <c r="AK211" s="410">
        <v>9</v>
      </c>
      <c r="AL211" s="285"/>
      <c r="AM211" s="285"/>
      <c r="AN211" s="285"/>
      <c r="AO211" s="285"/>
      <c r="AP211" s="285"/>
      <c r="AQ211" s="285"/>
      <c r="AR211" s="285"/>
      <c r="AS211" s="285"/>
      <c r="AT211" s="285"/>
      <c r="AU211" s="285"/>
      <c r="AV211" s="285"/>
      <c r="AW211" s="285"/>
      <c r="AX211" s="285"/>
      <c r="AY211" s="285"/>
      <c r="AZ211" s="285"/>
      <c r="BA211" s="285"/>
      <c r="BB211" s="285"/>
      <c r="BC211" s="285"/>
      <c r="BD211" s="285"/>
      <c r="BE211" s="285"/>
      <c r="BF211" s="285"/>
      <c r="BG211" s="285"/>
      <c r="BH211" s="285"/>
      <c r="BI211" s="285"/>
      <c r="BJ211" s="285"/>
      <c r="BK211" s="285"/>
      <c r="BL211" s="285"/>
      <c r="BM211" s="285"/>
      <c r="BN211" s="285"/>
      <c r="BO211" s="285"/>
      <c r="BP211" s="285"/>
      <c r="BQ211" s="408" t="str">
        <f t="shared" si="26"/>
        <v/>
      </c>
      <c r="BR211" s="331"/>
      <c r="BS211" s="324"/>
      <c r="BT211" s="324"/>
    </row>
    <row r="212" spans="35:72" ht="13.5" customHeight="1" x14ac:dyDescent="0.5">
      <c r="AI212" s="326"/>
      <c r="AJ212" s="280"/>
      <c r="AK212" s="410">
        <v>10</v>
      </c>
      <c r="AL212" s="285"/>
      <c r="AM212" s="285"/>
      <c r="AN212" s="285"/>
      <c r="AO212" s="285"/>
      <c r="AP212" s="285"/>
      <c r="AQ212" s="285"/>
      <c r="AR212" s="285"/>
      <c r="AS212" s="285"/>
      <c r="AT212" s="285"/>
      <c r="AU212" s="285"/>
      <c r="AV212" s="285"/>
      <c r="AW212" s="285"/>
      <c r="AX212" s="285"/>
      <c r="AY212" s="285"/>
      <c r="AZ212" s="285"/>
      <c r="BA212" s="285"/>
      <c r="BB212" s="285"/>
      <c r="BC212" s="285"/>
      <c r="BD212" s="285"/>
      <c r="BE212" s="285"/>
      <c r="BF212" s="285"/>
      <c r="BG212" s="285"/>
      <c r="BH212" s="285"/>
      <c r="BI212" s="285"/>
      <c r="BJ212" s="285"/>
      <c r="BK212" s="285"/>
      <c r="BL212" s="285"/>
      <c r="BM212" s="285"/>
      <c r="BN212" s="285"/>
      <c r="BO212" s="285"/>
      <c r="BP212" s="285"/>
      <c r="BQ212" s="408" t="str">
        <f t="shared" si="26"/>
        <v/>
      </c>
      <c r="BR212" s="331"/>
      <c r="BS212" s="324"/>
      <c r="BT212" s="324"/>
    </row>
    <row r="213" spans="35:72" ht="13.5" customHeight="1" x14ac:dyDescent="0.5">
      <c r="AI213" s="326"/>
      <c r="AJ213" s="280"/>
      <c r="AK213" s="410">
        <v>11</v>
      </c>
      <c r="AL213" s="285"/>
      <c r="AM213" s="285"/>
      <c r="AN213" s="285"/>
      <c r="AO213" s="285"/>
      <c r="AP213" s="285"/>
      <c r="AQ213" s="285"/>
      <c r="AR213" s="285"/>
      <c r="AS213" s="285"/>
      <c r="AT213" s="285"/>
      <c r="AU213" s="285"/>
      <c r="AV213" s="285"/>
      <c r="AW213" s="285"/>
      <c r="AX213" s="285"/>
      <c r="AY213" s="285"/>
      <c r="AZ213" s="285"/>
      <c r="BA213" s="285"/>
      <c r="BB213" s="285"/>
      <c r="BC213" s="285"/>
      <c r="BD213" s="285"/>
      <c r="BE213" s="285"/>
      <c r="BF213" s="285"/>
      <c r="BG213" s="285"/>
      <c r="BH213" s="285"/>
      <c r="BI213" s="285"/>
      <c r="BJ213" s="285"/>
      <c r="BK213" s="285"/>
      <c r="BL213" s="285"/>
      <c r="BM213" s="285"/>
      <c r="BN213" s="285"/>
      <c r="BO213" s="285"/>
      <c r="BP213" s="285"/>
      <c r="BQ213" s="408" t="str">
        <f t="shared" si="26"/>
        <v/>
      </c>
      <c r="BR213" s="331"/>
      <c r="BS213" s="324"/>
      <c r="BT213" s="324"/>
    </row>
    <row r="214" spans="35:72" ht="13.5" customHeight="1" x14ac:dyDescent="0.5">
      <c r="AI214" s="326"/>
      <c r="AJ214" s="280"/>
      <c r="AK214" s="410">
        <v>12</v>
      </c>
      <c r="AL214" s="285"/>
      <c r="AM214" s="285"/>
      <c r="AN214" s="285"/>
      <c r="AO214" s="285"/>
      <c r="AP214" s="285"/>
      <c r="AQ214" s="285"/>
      <c r="AR214" s="285"/>
      <c r="AS214" s="285"/>
      <c r="AT214" s="285"/>
      <c r="AU214" s="285"/>
      <c r="AV214" s="285"/>
      <c r="AW214" s="285"/>
      <c r="AX214" s="285"/>
      <c r="AY214" s="285"/>
      <c r="AZ214" s="285"/>
      <c r="BA214" s="285"/>
      <c r="BB214" s="285"/>
      <c r="BC214" s="285"/>
      <c r="BD214" s="285"/>
      <c r="BE214" s="285"/>
      <c r="BF214" s="285"/>
      <c r="BG214" s="285"/>
      <c r="BH214" s="285"/>
      <c r="BI214" s="285"/>
      <c r="BJ214" s="285"/>
      <c r="BK214" s="285"/>
      <c r="BL214" s="285"/>
      <c r="BM214" s="285"/>
      <c r="BN214" s="285"/>
      <c r="BO214" s="285"/>
      <c r="BP214" s="285"/>
      <c r="BQ214" s="408" t="str">
        <f t="shared" si="26"/>
        <v/>
      </c>
      <c r="BR214" s="331"/>
      <c r="BS214" s="324"/>
      <c r="BT214" s="324"/>
    </row>
    <row r="215" spans="35:72" ht="13.5" customHeight="1" x14ac:dyDescent="0.5">
      <c r="AI215" s="326"/>
      <c r="AJ215" s="280"/>
      <c r="AK215" s="410">
        <v>13</v>
      </c>
      <c r="AL215" s="285"/>
      <c r="AM215" s="285"/>
      <c r="AN215" s="285"/>
      <c r="AO215" s="285"/>
      <c r="AP215" s="285"/>
      <c r="AQ215" s="285"/>
      <c r="AR215" s="285"/>
      <c r="AS215" s="285"/>
      <c r="AT215" s="285"/>
      <c r="AU215" s="285"/>
      <c r="AV215" s="285"/>
      <c r="AW215" s="285"/>
      <c r="AX215" s="285"/>
      <c r="AY215" s="285"/>
      <c r="AZ215" s="285"/>
      <c r="BA215" s="285"/>
      <c r="BB215" s="285"/>
      <c r="BC215" s="285"/>
      <c r="BD215" s="285"/>
      <c r="BE215" s="285"/>
      <c r="BF215" s="285"/>
      <c r="BG215" s="285"/>
      <c r="BH215" s="285"/>
      <c r="BI215" s="285"/>
      <c r="BJ215" s="285"/>
      <c r="BK215" s="285"/>
      <c r="BL215" s="285"/>
      <c r="BM215" s="285"/>
      <c r="BN215" s="285"/>
      <c r="BO215" s="285"/>
      <c r="BP215" s="285"/>
      <c r="BQ215" s="408" t="str">
        <f t="shared" si="26"/>
        <v/>
      </c>
      <c r="BR215" s="331"/>
      <c r="BS215" s="324"/>
      <c r="BT215" s="324"/>
    </row>
    <row r="216" spans="35:72" ht="13.5" customHeight="1" x14ac:dyDescent="0.5">
      <c r="AI216" s="326"/>
      <c r="AJ216" s="280"/>
      <c r="AK216" s="410">
        <v>14</v>
      </c>
      <c r="AL216" s="285"/>
      <c r="AM216" s="285"/>
      <c r="AN216" s="285"/>
      <c r="AO216" s="285"/>
      <c r="AP216" s="285"/>
      <c r="AQ216" s="285"/>
      <c r="AR216" s="285"/>
      <c r="AS216" s="285"/>
      <c r="AT216" s="285"/>
      <c r="AU216" s="285"/>
      <c r="AV216" s="285"/>
      <c r="AW216" s="285"/>
      <c r="AX216" s="285"/>
      <c r="AY216" s="285"/>
      <c r="AZ216" s="285"/>
      <c r="BA216" s="285"/>
      <c r="BB216" s="285"/>
      <c r="BC216" s="285"/>
      <c r="BD216" s="285"/>
      <c r="BE216" s="285"/>
      <c r="BF216" s="285"/>
      <c r="BG216" s="285"/>
      <c r="BH216" s="285"/>
      <c r="BI216" s="285"/>
      <c r="BJ216" s="285"/>
      <c r="BK216" s="285"/>
      <c r="BL216" s="285"/>
      <c r="BM216" s="285"/>
      <c r="BN216" s="285"/>
      <c r="BO216" s="285"/>
      <c r="BP216" s="285"/>
      <c r="BQ216" s="408" t="str">
        <f t="shared" si="26"/>
        <v/>
      </c>
      <c r="BR216" s="331"/>
      <c r="BS216" s="324"/>
      <c r="BT216" s="324"/>
    </row>
    <row r="217" spans="35:72" ht="13.5" customHeight="1" x14ac:dyDescent="0.5">
      <c r="AI217" s="326"/>
      <c r="AJ217" s="280"/>
      <c r="AK217" s="410">
        <v>15</v>
      </c>
      <c r="AL217" s="285"/>
      <c r="AM217" s="285"/>
      <c r="AN217" s="285"/>
      <c r="AO217" s="285"/>
      <c r="AP217" s="285"/>
      <c r="AQ217" s="285"/>
      <c r="AR217" s="285"/>
      <c r="AS217" s="285"/>
      <c r="AT217" s="285"/>
      <c r="AU217" s="285"/>
      <c r="AV217" s="285"/>
      <c r="AW217" s="285"/>
      <c r="AX217" s="285"/>
      <c r="AY217" s="285"/>
      <c r="AZ217" s="285"/>
      <c r="BA217" s="285"/>
      <c r="BB217" s="285"/>
      <c r="BC217" s="285"/>
      <c r="BD217" s="285"/>
      <c r="BE217" s="285"/>
      <c r="BF217" s="285"/>
      <c r="BG217" s="285"/>
      <c r="BH217" s="285"/>
      <c r="BI217" s="285"/>
      <c r="BJ217" s="285"/>
      <c r="BK217" s="285"/>
      <c r="BL217" s="285"/>
      <c r="BM217" s="285"/>
      <c r="BN217" s="285"/>
      <c r="BO217" s="285"/>
      <c r="BP217" s="285"/>
      <c r="BQ217" s="408" t="str">
        <f t="shared" si="26"/>
        <v/>
      </c>
      <c r="BR217" s="331"/>
      <c r="BS217" s="324"/>
      <c r="BT217" s="324"/>
    </row>
    <row r="218" spans="35:72" ht="13.5" customHeight="1" x14ac:dyDescent="0.5">
      <c r="AI218" s="326"/>
      <c r="AJ218" s="280"/>
      <c r="AK218" s="410">
        <v>16</v>
      </c>
      <c r="AL218" s="285"/>
      <c r="AM218" s="285"/>
      <c r="AN218" s="285"/>
      <c r="AO218" s="285"/>
      <c r="AP218" s="285"/>
      <c r="AQ218" s="285"/>
      <c r="AR218" s="285"/>
      <c r="AS218" s="285"/>
      <c r="AT218" s="285"/>
      <c r="AU218" s="285"/>
      <c r="AV218" s="285"/>
      <c r="AW218" s="285"/>
      <c r="AX218" s="285"/>
      <c r="AY218" s="285"/>
      <c r="AZ218" s="285"/>
      <c r="BA218" s="285"/>
      <c r="BB218" s="285"/>
      <c r="BC218" s="285"/>
      <c r="BD218" s="285"/>
      <c r="BE218" s="285"/>
      <c r="BF218" s="285"/>
      <c r="BG218" s="285"/>
      <c r="BH218" s="285"/>
      <c r="BI218" s="285"/>
      <c r="BJ218" s="285"/>
      <c r="BK218" s="285"/>
      <c r="BL218" s="285"/>
      <c r="BM218" s="285"/>
      <c r="BN218" s="285"/>
      <c r="BO218" s="285"/>
      <c r="BP218" s="285"/>
      <c r="BQ218" s="408" t="str">
        <f t="shared" si="26"/>
        <v/>
      </c>
      <c r="BR218" s="331"/>
      <c r="BS218" s="324"/>
      <c r="BT218" s="324"/>
    </row>
    <row r="219" spans="35:72" ht="13.5" customHeight="1" x14ac:dyDescent="0.5">
      <c r="AI219" s="326"/>
      <c r="AJ219" s="280"/>
      <c r="AK219" s="410">
        <v>17</v>
      </c>
      <c r="AL219" s="285"/>
      <c r="AM219" s="285"/>
      <c r="AN219" s="285"/>
      <c r="AO219" s="285"/>
      <c r="AP219" s="285"/>
      <c r="AQ219" s="285"/>
      <c r="AR219" s="285"/>
      <c r="AS219" s="285"/>
      <c r="AT219" s="285"/>
      <c r="AU219" s="285"/>
      <c r="AV219" s="285"/>
      <c r="AW219" s="285"/>
      <c r="AX219" s="285"/>
      <c r="AY219" s="285"/>
      <c r="AZ219" s="285"/>
      <c r="BA219" s="285"/>
      <c r="BB219" s="285"/>
      <c r="BC219" s="285"/>
      <c r="BD219" s="285"/>
      <c r="BE219" s="285"/>
      <c r="BF219" s="285"/>
      <c r="BG219" s="285"/>
      <c r="BH219" s="285"/>
      <c r="BI219" s="285"/>
      <c r="BJ219" s="285"/>
      <c r="BK219" s="285"/>
      <c r="BL219" s="285"/>
      <c r="BM219" s="285"/>
      <c r="BN219" s="285"/>
      <c r="BO219" s="285"/>
      <c r="BP219" s="285"/>
      <c r="BQ219" s="408" t="str">
        <f t="shared" si="26"/>
        <v/>
      </c>
      <c r="BR219" s="331"/>
      <c r="BS219" s="324"/>
      <c r="BT219" s="324"/>
    </row>
    <row r="220" spans="35:72" ht="13.5" customHeight="1" x14ac:dyDescent="0.5">
      <c r="AI220" s="326"/>
      <c r="AJ220" s="280"/>
      <c r="AK220" s="410">
        <v>18</v>
      </c>
      <c r="AL220" s="285"/>
      <c r="AM220" s="285"/>
      <c r="AN220" s="285"/>
      <c r="AO220" s="285"/>
      <c r="AP220" s="285"/>
      <c r="AQ220" s="285"/>
      <c r="AR220" s="285"/>
      <c r="AS220" s="285"/>
      <c r="AT220" s="285"/>
      <c r="AU220" s="285"/>
      <c r="AV220" s="285"/>
      <c r="AW220" s="285"/>
      <c r="AX220" s="285"/>
      <c r="AY220" s="285"/>
      <c r="AZ220" s="285"/>
      <c r="BA220" s="285"/>
      <c r="BB220" s="285"/>
      <c r="BC220" s="285"/>
      <c r="BD220" s="285"/>
      <c r="BE220" s="285"/>
      <c r="BF220" s="285"/>
      <c r="BG220" s="285"/>
      <c r="BH220" s="285"/>
      <c r="BI220" s="285"/>
      <c r="BJ220" s="285"/>
      <c r="BK220" s="285"/>
      <c r="BL220" s="285"/>
      <c r="BM220" s="285"/>
      <c r="BN220" s="285"/>
      <c r="BO220" s="285"/>
      <c r="BP220" s="285"/>
      <c r="BQ220" s="408" t="str">
        <f t="shared" si="26"/>
        <v/>
      </c>
      <c r="BR220" s="331"/>
      <c r="BS220" s="324"/>
      <c r="BT220" s="324"/>
    </row>
    <row r="221" spans="35:72" ht="13.5" customHeight="1" x14ac:dyDescent="0.5">
      <c r="AI221" s="326"/>
      <c r="AJ221" s="280"/>
      <c r="AK221" s="410">
        <v>19</v>
      </c>
      <c r="AL221" s="285"/>
      <c r="AM221" s="285"/>
      <c r="AN221" s="285"/>
      <c r="AO221" s="285"/>
      <c r="AP221" s="285"/>
      <c r="AQ221" s="285"/>
      <c r="AR221" s="285"/>
      <c r="AS221" s="285"/>
      <c r="AT221" s="285"/>
      <c r="AU221" s="285"/>
      <c r="AV221" s="285"/>
      <c r="AW221" s="285"/>
      <c r="AX221" s="285"/>
      <c r="AY221" s="285"/>
      <c r="AZ221" s="285"/>
      <c r="BA221" s="285"/>
      <c r="BB221" s="285"/>
      <c r="BC221" s="285"/>
      <c r="BD221" s="285"/>
      <c r="BE221" s="285"/>
      <c r="BF221" s="285"/>
      <c r="BG221" s="285"/>
      <c r="BH221" s="285"/>
      <c r="BI221" s="285"/>
      <c r="BJ221" s="285"/>
      <c r="BK221" s="285"/>
      <c r="BL221" s="285"/>
      <c r="BM221" s="285"/>
      <c r="BN221" s="285"/>
      <c r="BO221" s="285"/>
      <c r="BP221" s="285"/>
      <c r="BQ221" s="408" t="str">
        <f t="shared" si="26"/>
        <v/>
      </c>
      <c r="BR221" s="331"/>
      <c r="BS221" s="324"/>
      <c r="BT221" s="324"/>
    </row>
    <row r="222" spans="35:72" ht="13.5" customHeight="1" x14ac:dyDescent="0.5">
      <c r="AI222" s="326"/>
      <c r="AJ222" s="280"/>
      <c r="AK222" s="410">
        <v>20</v>
      </c>
      <c r="AL222" s="285"/>
      <c r="AM222" s="285"/>
      <c r="AN222" s="285"/>
      <c r="AO222" s="285"/>
      <c r="AP222" s="285"/>
      <c r="AQ222" s="285"/>
      <c r="AR222" s="285"/>
      <c r="AS222" s="285"/>
      <c r="AT222" s="285"/>
      <c r="AU222" s="285"/>
      <c r="AV222" s="285"/>
      <c r="AW222" s="285"/>
      <c r="AX222" s="285"/>
      <c r="AY222" s="285"/>
      <c r="AZ222" s="285"/>
      <c r="BA222" s="285"/>
      <c r="BB222" s="285"/>
      <c r="BC222" s="285"/>
      <c r="BD222" s="285"/>
      <c r="BE222" s="285"/>
      <c r="BF222" s="285"/>
      <c r="BG222" s="285"/>
      <c r="BH222" s="285"/>
      <c r="BI222" s="285"/>
      <c r="BJ222" s="285"/>
      <c r="BK222" s="285"/>
      <c r="BL222" s="285"/>
      <c r="BM222" s="285"/>
      <c r="BN222" s="285"/>
      <c r="BO222" s="285"/>
      <c r="BP222" s="285"/>
      <c r="BQ222" s="408" t="str">
        <f t="shared" si="26"/>
        <v/>
      </c>
      <c r="BR222" s="331"/>
      <c r="BS222" s="324"/>
      <c r="BT222" s="324"/>
    </row>
    <row r="223" spans="35:72" ht="13.5" customHeight="1" x14ac:dyDescent="0.5">
      <c r="AI223" s="326"/>
      <c r="AJ223" s="280"/>
      <c r="AK223" s="410">
        <v>21</v>
      </c>
      <c r="AL223" s="285"/>
      <c r="AM223" s="285"/>
      <c r="AN223" s="285"/>
      <c r="AO223" s="285"/>
      <c r="AP223" s="285"/>
      <c r="AQ223" s="285"/>
      <c r="AR223" s="285"/>
      <c r="AS223" s="285"/>
      <c r="AT223" s="285"/>
      <c r="AU223" s="285"/>
      <c r="AV223" s="285"/>
      <c r="AW223" s="285"/>
      <c r="AX223" s="285"/>
      <c r="AY223" s="285"/>
      <c r="AZ223" s="285"/>
      <c r="BA223" s="285"/>
      <c r="BB223" s="285"/>
      <c r="BC223" s="285"/>
      <c r="BD223" s="285"/>
      <c r="BE223" s="285"/>
      <c r="BF223" s="285"/>
      <c r="BG223" s="285"/>
      <c r="BH223" s="285"/>
      <c r="BI223" s="285"/>
      <c r="BJ223" s="285"/>
      <c r="BK223" s="285"/>
      <c r="BL223" s="285"/>
      <c r="BM223" s="285"/>
      <c r="BN223" s="285"/>
      <c r="BO223" s="285"/>
      <c r="BP223" s="285"/>
      <c r="BQ223" s="408" t="str">
        <f t="shared" si="26"/>
        <v/>
      </c>
      <c r="BR223" s="331"/>
      <c r="BS223" s="324"/>
      <c r="BT223" s="324"/>
    </row>
    <row r="224" spans="35:72" ht="13.5" customHeight="1" x14ac:dyDescent="0.5">
      <c r="AI224" s="326"/>
      <c r="AJ224" s="280"/>
      <c r="AK224" s="410">
        <v>22</v>
      </c>
      <c r="AL224" s="285"/>
      <c r="AM224" s="285"/>
      <c r="AN224" s="285"/>
      <c r="AO224" s="285"/>
      <c r="AP224" s="285"/>
      <c r="AQ224" s="285"/>
      <c r="AR224" s="285"/>
      <c r="AS224" s="285"/>
      <c r="AT224" s="285"/>
      <c r="AU224" s="285"/>
      <c r="AV224" s="285"/>
      <c r="AW224" s="285"/>
      <c r="AX224" s="285"/>
      <c r="AY224" s="285"/>
      <c r="AZ224" s="285"/>
      <c r="BA224" s="285"/>
      <c r="BB224" s="285"/>
      <c r="BC224" s="285"/>
      <c r="BD224" s="285"/>
      <c r="BE224" s="285"/>
      <c r="BF224" s="285"/>
      <c r="BG224" s="285"/>
      <c r="BH224" s="285"/>
      <c r="BI224" s="285"/>
      <c r="BJ224" s="285"/>
      <c r="BK224" s="285"/>
      <c r="BL224" s="285"/>
      <c r="BM224" s="285"/>
      <c r="BN224" s="285"/>
      <c r="BO224" s="285"/>
      <c r="BP224" s="285"/>
      <c r="BQ224" s="408" t="str">
        <f t="shared" si="26"/>
        <v/>
      </c>
      <c r="BR224" s="331"/>
      <c r="BS224" s="324"/>
      <c r="BT224" s="324"/>
    </row>
    <row r="225" spans="35:72" ht="13.5" customHeight="1" x14ac:dyDescent="0.5">
      <c r="AI225" s="326"/>
      <c r="AJ225" s="280"/>
      <c r="AK225" s="410">
        <v>23</v>
      </c>
      <c r="AL225" s="285"/>
      <c r="AM225" s="285"/>
      <c r="AN225" s="285"/>
      <c r="AO225" s="285"/>
      <c r="AP225" s="285"/>
      <c r="AQ225" s="285"/>
      <c r="AR225" s="285"/>
      <c r="AS225" s="285"/>
      <c r="AT225" s="285"/>
      <c r="AU225" s="285"/>
      <c r="AV225" s="285"/>
      <c r="AW225" s="285"/>
      <c r="AX225" s="285"/>
      <c r="AY225" s="285"/>
      <c r="AZ225" s="285"/>
      <c r="BA225" s="285"/>
      <c r="BB225" s="285"/>
      <c r="BC225" s="285"/>
      <c r="BD225" s="285"/>
      <c r="BE225" s="285"/>
      <c r="BF225" s="285"/>
      <c r="BG225" s="285"/>
      <c r="BH225" s="285"/>
      <c r="BI225" s="285"/>
      <c r="BJ225" s="285"/>
      <c r="BK225" s="285"/>
      <c r="BL225" s="285"/>
      <c r="BM225" s="285"/>
      <c r="BN225" s="285"/>
      <c r="BO225" s="285"/>
      <c r="BP225" s="285"/>
      <c r="BQ225" s="408" t="str">
        <f t="shared" si="26"/>
        <v/>
      </c>
      <c r="BR225" s="331"/>
      <c r="BS225" s="324"/>
      <c r="BT225" s="324"/>
    </row>
    <row r="226" spans="35:72" ht="13.5" customHeight="1" x14ac:dyDescent="0.5">
      <c r="AI226" s="326"/>
      <c r="AJ226" s="280"/>
      <c r="AK226" s="411">
        <v>24</v>
      </c>
      <c r="AL226" s="294"/>
      <c r="AM226" s="294"/>
      <c r="AN226" s="294"/>
      <c r="AO226" s="294"/>
      <c r="AP226" s="294"/>
      <c r="AQ226" s="294"/>
      <c r="AR226" s="294"/>
      <c r="AS226" s="294"/>
      <c r="AT226" s="294"/>
      <c r="AU226" s="294"/>
      <c r="AV226" s="294"/>
      <c r="AW226" s="294"/>
      <c r="AX226" s="294"/>
      <c r="AY226" s="294"/>
      <c r="AZ226" s="294"/>
      <c r="BA226" s="294"/>
      <c r="BB226" s="294"/>
      <c r="BC226" s="294"/>
      <c r="BD226" s="294"/>
      <c r="BE226" s="294"/>
      <c r="BF226" s="294"/>
      <c r="BG226" s="294"/>
      <c r="BH226" s="294"/>
      <c r="BI226" s="294"/>
      <c r="BJ226" s="294"/>
      <c r="BK226" s="294"/>
      <c r="BL226" s="294"/>
      <c r="BM226" s="294"/>
      <c r="BN226" s="294"/>
      <c r="BO226" s="294"/>
      <c r="BP226" s="294"/>
      <c r="BQ226" s="409" t="str">
        <f t="shared" si="26"/>
        <v/>
      </c>
      <c r="BR226" s="331"/>
      <c r="BS226" s="324"/>
      <c r="BT226" s="324"/>
    </row>
    <row r="227" spans="35:72" ht="13.5" customHeight="1" x14ac:dyDescent="0.5">
      <c r="AI227" s="326"/>
      <c r="AJ227" s="280"/>
      <c r="AK227" s="274"/>
      <c r="AL227" s="267"/>
      <c r="AM227" s="267"/>
      <c r="AN227" s="267"/>
      <c r="AO227" s="267"/>
      <c r="AP227" s="267"/>
      <c r="AQ227" s="267"/>
      <c r="AR227" s="267"/>
      <c r="AS227" s="267"/>
      <c r="AT227" s="267"/>
      <c r="AU227" s="267"/>
      <c r="AV227" s="267"/>
      <c r="AW227" s="267"/>
      <c r="AX227" s="267"/>
      <c r="AY227" s="267"/>
      <c r="AZ227" s="267"/>
      <c r="BA227" s="267"/>
      <c r="BB227" s="267"/>
      <c r="BC227" s="267"/>
      <c r="BD227" s="267"/>
      <c r="BE227" s="267"/>
      <c r="BF227" s="267"/>
      <c r="BG227" s="267"/>
      <c r="BH227" s="267"/>
      <c r="BI227" s="267"/>
      <c r="BJ227" s="267"/>
      <c r="BK227" s="267"/>
      <c r="BL227" s="267"/>
      <c r="BM227" s="267"/>
      <c r="BN227" s="267"/>
      <c r="BO227" s="267"/>
      <c r="BP227" s="267"/>
      <c r="BQ227" s="267"/>
      <c r="BR227" s="331"/>
      <c r="BS227" s="324"/>
      <c r="BT227" s="324"/>
    </row>
    <row r="228" spans="35:72" ht="13.5" customHeight="1" x14ac:dyDescent="0.5">
      <c r="AI228" s="326"/>
      <c r="AJ228" s="296"/>
      <c r="AK228" s="394"/>
      <c r="AL228" s="297"/>
      <c r="AM228" s="297"/>
      <c r="AN228" s="297"/>
      <c r="AO228" s="297"/>
      <c r="AP228" s="297"/>
      <c r="AQ228" s="297"/>
      <c r="AR228" s="297"/>
      <c r="AS228" s="297"/>
      <c r="AT228" s="297"/>
      <c r="AU228" s="297"/>
      <c r="AV228" s="297"/>
      <c r="AW228" s="297"/>
      <c r="AX228" s="297"/>
      <c r="AY228" s="297"/>
      <c r="AZ228" s="297"/>
      <c r="BA228" s="297"/>
      <c r="BB228" s="297"/>
      <c r="BC228" s="297"/>
      <c r="BD228" s="297"/>
      <c r="BE228" s="297"/>
      <c r="BF228" s="297"/>
      <c r="BG228" s="297"/>
      <c r="BH228" s="297"/>
      <c r="BI228" s="297"/>
      <c r="BJ228" s="297"/>
      <c r="BK228" s="297"/>
      <c r="BL228" s="297"/>
      <c r="BM228" s="297"/>
      <c r="BN228" s="297"/>
      <c r="BO228" s="297"/>
      <c r="BP228" s="297"/>
      <c r="BQ228" s="297"/>
      <c r="BR228" s="298"/>
      <c r="BS228" s="324"/>
      <c r="BT228" s="324"/>
    </row>
    <row r="229" spans="35:72" ht="13.5" customHeight="1" x14ac:dyDescent="0.5">
      <c r="AI229" s="326"/>
      <c r="AJ229" s="321"/>
      <c r="AK229" s="316"/>
      <c r="AL229" s="317"/>
      <c r="AM229" s="317"/>
      <c r="AN229" s="317"/>
      <c r="AO229" s="317"/>
      <c r="AP229" s="317"/>
      <c r="AQ229" s="317"/>
      <c r="AR229" s="317"/>
      <c r="AS229" s="317"/>
      <c r="AT229" s="317"/>
      <c r="AU229" s="317"/>
      <c r="AV229" s="317"/>
      <c r="AW229" s="317"/>
      <c r="AX229" s="317"/>
      <c r="AY229" s="317"/>
      <c r="AZ229" s="317"/>
      <c r="BA229" s="317"/>
      <c r="BB229" s="317"/>
      <c r="BC229" s="317"/>
      <c r="BD229" s="317"/>
      <c r="BE229" s="317"/>
      <c r="BF229" s="317"/>
      <c r="BG229" s="317"/>
      <c r="BH229" s="317"/>
      <c r="BI229" s="317"/>
      <c r="BJ229" s="317"/>
      <c r="BK229" s="317"/>
      <c r="BL229" s="317"/>
      <c r="BM229" s="317"/>
      <c r="BN229" s="317"/>
      <c r="BO229" s="317"/>
      <c r="BP229" s="317"/>
      <c r="BQ229" s="317"/>
      <c r="BR229" s="331"/>
      <c r="BS229" s="324"/>
      <c r="BT229" s="324"/>
    </row>
    <row r="230" spans="35:72" ht="13.5" customHeight="1" x14ac:dyDescent="0.5">
      <c r="AI230" s="326"/>
      <c r="AJ230" s="280" t="s">
        <v>402</v>
      </c>
      <c r="AK230" s="274"/>
      <c r="AL230" s="267"/>
      <c r="AM230" s="267"/>
      <c r="AN230" s="267"/>
      <c r="AO230" s="267"/>
      <c r="AP230" s="267"/>
      <c r="AQ230" s="267"/>
      <c r="AR230" s="267"/>
      <c r="AS230" s="267"/>
      <c r="AT230" s="267"/>
      <c r="AU230" s="267"/>
      <c r="AV230" s="267"/>
      <c r="AW230" s="267"/>
      <c r="AX230" s="267"/>
      <c r="AY230" s="267"/>
      <c r="AZ230" s="267"/>
      <c r="BA230" s="267"/>
      <c r="BB230" s="267"/>
      <c r="BC230" s="267"/>
      <c r="BD230" s="267"/>
      <c r="BE230" s="267"/>
      <c r="BF230" s="267"/>
      <c r="BG230" s="267"/>
      <c r="BH230" s="267"/>
      <c r="BI230" s="267"/>
      <c r="BJ230" s="267"/>
      <c r="BK230" s="267"/>
      <c r="BL230" s="267"/>
      <c r="BM230" s="267"/>
      <c r="BN230" s="267"/>
      <c r="BO230" s="267"/>
      <c r="BP230" s="267"/>
      <c r="BQ230" s="267"/>
      <c r="BR230" s="331"/>
      <c r="BS230" s="324"/>
      <c r="BT230" s="324"/>
    </row>
    <row r="231" spans="35:72" ht="13.5" customHeight="1" x14ac:dyDescent="0.45">
      <c r="AI231" s="326"/>
      <c r="AJ231" s="322"/>
      <c r="AK231" s="300"/>
      <c r="AL231" s="257"/>
      <c r="AM231" s="257"/>
      <c r="AN231" s="257"/>
      <c r="AO231" s="257"/>
      <c r="AP231" s="257"/>
      <c r="AQ231" s="257"/>
      <c r="AR231" s="257"/>
      <c r="AS231" s="257"/>
      <c r="AT231" s="257"/>
      <c r="AU231" s="257"/>
      <c r="AV231" s="257"/>
      <c r="AW231" s="257"/>
      <c r="AX231" s="257"/>
      <c r="AY231" s="257"/>
      <c r="AZ231" s="257"/>
      <c r="BA231" s="257"/>
      <c r="BB231" s="257"/>
      <c r="BC231" s="257"/>
      <c r="BD231" s="257"/>
      <c r="BE231" s="257"/>
      <c r="BF231" s="257"/>
      <c r="BG231" s="257"/>
      <c r="BH231" s="257"/>
      <c r="BI231" s="257"/>
      <c r="BJ231" s="257"/>
      <c r="BK231" s="257"/>
      <c r="BL231" s="257"/>
      <c r="BM231" s="257"/>
      <c r="BN231" s="257"/>
      <c r="BO231" s="257"/>
      <c r="BP231" s="257"/>
      <c r="BQ231" s="257"/>
      <c r="BR231" s="331"/>
      <c r="BS231" s="324"/>
      <c r="BT231" s="324"/>
    </row>
    <row r="232" spans="35:72" ht="13.5" customHeight="1" x14ac:dyDescent="0.5">
      <c r="AI232" s="326"/>
      <c r="AJ232" s="322"/>
      <c r="AK232" s="399" t="s">
        <v>321</v>
      </c>
      <c r="AL232" s="399">
        <v>1</v>
      </c>
      <c r="AM232" s="399">
        <v>2</v>
      </c>
      <c r="AN232" s="399">
        <v>3</v>
      </c>
      <c r="AO232" s="399">
        <v>4</v>
      </c>
      <c r="AP232" s="399">
        <v>5</v>
      </c>
      <c r="AQ232" s="399">
        <v>6</v>
      </c>
      <c r="AR232" s="399">
        <v>7</v>
      </c>
      <c r="AS232" s="399">
        <v>8</v>
      </c>
      <c r="AT232" s="399">
        <v>9</v>
      </c>
      <c r="AU232" s="399">
        <v>10</v>
      </c>
      <c r="AV232" s="399">
        <v>11</v>
      </c>
      <c r="AW232" s="399">
        <v>12</v>
      </c>
      <c r="AX232" s="399">
        <v>13</v>
      </c>
      <c r="AY232" s="399">
        <v>14</v>
      </c>
      <c r="AZ232" s="399">
        <v>15</v>
      </c>
      <c r="BA232" s="399">
        <v>16</v>
      </c>
      <c r="BB232" s="399">
        <v>17</v>
      </c>
      <c r="BC232" s="399">
        <v>18</v>
      </c>
      <c r="BD232" s="399">
        <v>19</v>
      </c>
      <c r="BE232" s="399">
        <v>20</v>
      </c>
      <c r="BF232" s="399">
        <v>21</v>
      </c>
      <c r="BG232" s="399">
        <v>22</v>
      </c>
      <c r="BH232" s="399">
        <v>23</v>
      </c>
      <c r="BI232" s="399">
        <v>24</v>
      </c>
      <c r="BJ232" s="399">
        <v>25</v>
      </c>
      <c r="BK232" s="399">
        <v>26</v>
      </c>
      <c r="BL232" s="399">
        <v>27</v>
      </c>
      <c r="BM232" s="399">
        <v>28</v>
      </c>
      <c r="BN232" s="399">
        <v>29</v>
      </c>
      <c r="BO232" s="399">
        <v>30</v>
      </c>
      <c r="BP232" s="399">
        <v>31</v>
      </c>
      <c r="BQ232" s="423" t="s">
        <v>314</v>
      </c>
      <c r="BR232" s="331"/>
      <c r="BS232" s="324"/>
      <c r="BT232" s="324"/>
    </row>
    <row r="233" spans="35:72" ht="13.5" customHeight="1" x14ac:dyDescent="0.5">
      <c r="AI233" s="326"/>
      <c r="AJ233" s="322"/>
      <c r="AK233" s="399"/>
      <c r="AL233" s="399"/>
      <c r="AM233" s="399"/>
      <c r="AN233" s="399"/>
      <c r="AO233" s="399"/>
      <c r="AP233" s="399"/>
      <c r="AQ233" s="399"/>
      <c r="AR233" s="399"/>
      <c r="AS233" s="399"/>
      <c r="AT233" s="399"/>
      <c r="AU233" s="399"/>
      <c r="AV233" s="399"/>
      <c r="AW233" s="399"/>
      <c r="AX233" s="399"/>
      <c r="AY233" s="399"/>
      <c r="AZ233" s="399"/>
      <c r="BA233" s="399"/>
      <c r="BB233" s="399"/>
      <c r="BC233" s="399"/>
      <c r="BD233" s="399"/>
      <c r="BE233" s="399"/>
      <c r="BF233" s="399"/>
      <c r="BG233" s="399"/>
      <c r="BH233" s="399"/>
      <c r="BI233" s="399"/>
      <c r="BJ233" s="399"/>
      <c r="BK233" s="399"/>
      <c r="BL233" s="399"/>
      <c r="BM233" s="399"/>
      <c r="BN233" s="399"/>
      <c r="BO233" s="399"/>
      <c r="BP233" s="399"/>
      <c r="BQ233" s="423" t="s">
        <v>323</v>
      </c>
      <c r="BR233" s="331"/>
      <c r="BS233" s="324"/>
      <c r="BT233" s="324"/>
    </row>
    <row r="234" spans="35:72" ht="13.5" customHeight="1" x14ac:dyDescent="0.5">
      <c r="AI234" s="326"/>
      <c r="AJ234" s="322"/>
      <c r="AK234" s="410">
        <v>1</v>
      </c>
      <c r="AL234" s="285"/>
      <c r="AM234" s="285"/>
      <c r="AN234" s="285"/>
      <c r="AO234" s="285"/>
      <c r="AP234" s="285"/>
      <c r="AQ234" s="285"/>
      <c r="AR234" s="285"/>
      <c r="AS234" s="285"/>
      <c r="AT234" s="285"/>
      <c r="AU234" s="285"/>
      <c r="AV234" s="285"/>
      <c r="AW234" s="285"/>
      <c r="AX234" s="285"/>
      <c r="AY234" s="285"/>
      <c r="AZ234" s="285"/>
      <c r="BA234" s="285"/>
      <c r="BB234" s="285"/>
      <c r="BC234" s="285"/>
      <c r="BD234" s="285"/>
      <c r="BE234" s="285"/>
      <c r="BF234" s="285"/>
      <c r="BG234" s="285"/>
      <c r="BH234" s="285"/>
      <c r="BI234" s="285"/>
      <c r="BJ234" s="285"/>
      <c r="BK234" s="285"/>
      <c r="BL234" s="285"/>
      <c r="BM234" s="285"/>
      <c r="BN234" s="285"/>
      <c r="BO234" s="285"/>
      <c r="BP234" s="285"/>
      <c r="BQ234" s="407" t="str">
        <f t="shared" ref="BQ234:BQ257" si="27">IFERROR(AVERAGE(AL234:BP234),"")</f>
        <v/>
      </c>
      <c r="BR234" s="331"/>
      <c r="BS234" s="324"/>
      <c r="BT234" s="324"/>
    </row>
    <row r="235" spans="35:72" ht="13.5" customHeight="1" x14ac:dyDescent="0.5">
      <c r="AI235" s="326"/>
      <c r="AJ235" s="322"/>
      <c r="AK235" s="410">
        <v>2</v>
      </c>
      <c r="AL235" s="285"/>
      <c r="AM235" s="285"/>
      <c r="AN235" s="285"/>
      <c r="AO235" s="285"/>
      <c r="AP235" s="285"/>
      <c r="AQ235" s="285"/>
      <c r="AR235" s="285"/>
      <c r="AS235" s="285"/>
      <c r="AT235" s="285"/>
      <c r="AU235" s="285"/>
      <c r="AV235" s="285"/>
      <c r="AW235" s="285"/>
      <c r="AX235" s="285"/>
      <c r="AY235" s="285"/>
      <c r="AZ235" s="285"/>
      <c r="BA235" s="285"/>
      <c r="BB235" s="285"/>
      <c r="BC235" s="285"/>
      <c r="BD235" s="285"/>
      <c r="BE235" s="285"/>
      <c r="BF235" s="285"/>
      <c r="BG235" s="285"/>
      <c r="BH235" s="285"/>
      <c r="BI235" s="285"/>
      <c r="BJ235" s="285"/>
      <c r="BK235" s="285"/>
      <c r="BL235" s="285"/>
      <c r="BM235" s="285"/>
      <c r="BN235" s="285"/>
      <c r="BO235" s="285"/>
      <c r="BP235" s="285"/>
      <c r="BQ235" s="408" t="str">
        <f t="shared" si="27"/>
        <v/>
      </c>
      <c r="BR235" s="331"/>
      <c r="BS235" s="324"/>
      <c r="BT235" s="324"/>
    </row>
    <row r="236" spans="35:72" ht="13.5" customHeight="1" x14ac:dyDescent="0.5">
      <c r="AI236" s="326"/>
      <c r="AJ236" s="322"/>
      <c r="AK236" s="410">
        <v>3</v>
      </c>
      <c r="AL236" s="285"/>
      <c r="AM236" s="285"/>
      <c r="AN236" s="285"/>
      <c r="AO236" s="285"/>
      <c r="AP236" s="285"/>
      <c r="AQ236" s="285"/>
      <c r="AR236" s="285"/>
      <c r="AS236" s="285"/>
      <c r="AT236" s="285"/>
      <c r="AU236" s="285"/>
      <c r="AV236" s="285"/>
      <c r="AW236" s="285"/>
      <c r="AX236" s="285"/>
      <c r="AY236" s="285"/>
      <c r="AZ236" s="285"/>
      <c r="BA236" s="285"/>
      <c r="BB236" s="285"/>
      <c r="BC236" s="285"/>
      <c r="BD236" s="285"/>
      <c r="BE236" s="285"/>
      <c r="BF236" s="285"/>
      <c r="BG236" s="285"/>
      <c r="BH236" s="285"/>
      <c r="BI236" s="285"/>
      <c r="BJ236" s="285"/>
      <c r="BK236" s="285"/>
      <c r="BL236" s="285"/>
      <c r="BM236" s="285"/>
      <c r="BN236" s="285"/>
      <c r="BO236" s="285"/>
      <c r="BP236" s="285"/>
      <c r="BQ236" s="408" t="str">
        <f t="shared" si="27"/>
        <v/>
      </c>
      <c r="BR236" s="331"/>
      <c r="BS236" s="324"/>
      <c r="BT236" s="324"/>
    </row>
    <row r="237" spans="35:72" ht="13.5" customHeight="1" x14ac:dyDescent="0.5">
      <c r="AI237" s="326"/>
      <c r="AJ237" s="322"/>
      <c r="AK237" s="410">
        <v>4</v>
      </c>
      <c r="AL237" s="285"/>
      <c r="AM237" s="285"/>
      <c r="AN237" s="285"/>
      <c r="AO237" s="285"/>
      <c r="AP237" s="285"/>
      <c r="AQ237" s="285"/>
      <c r="AR237" s="285"/>
      <c r="AS237" s="285"/>
      <c r="AT237" s="285"/>
      <c r="AU237" s="285"/>
      <c r="AV237" s="285"/>
      <c r="AW237" s="285"/>
      <c r="AX237" s="285"/>
      <c r="AY237" s="285"/>
      <c r="AZ237" s="285"/>
      <c r="BA237" s="285"/>
      <c r="BB237" s="285"/>
      <c r="BC237" s="285"/>
      <c r="BD237" s="285"/>
      <c r="BE237" s="285"/>
      <c r="BF237" s="285"/>
      <c r="BG237" s="285"/>
      <c r="BH237" s="285"/>
      <c r="BI237" s="285"/>
      <c r="BJ237" s="285"/>
      <c r="BK237" s="285"/>
      <c r="BL237" s="285"/>
      <c r="BM237" s="285"/>
      <c r="BN237" s="285"/>
      <c r="BO237" s="285"/>
      <c r="BP237" s="285"/>
      <c r="BQ237" s="408" t="str">
        <f t="shared" si="27"/>
        <v/>
      </c>
      <c r="BR237" s="331"/>
      <c r="BS237" s="324"/>
      <c r="BT237" s="324"/>
    </row>
    <row r="238" spans="35:72" ht="15" customHeight="1" x14ac:dyDescent="0.5">
      <c r="AI238" s="326"/>
      <c r="AJ238" s="322"/>
      <c r="AK238" s="410">
        <v>5</v>
      </c>
      <c r="AL238" s="285"/>
      <c r="AM238" s="285"/>
      <c r="AN238" s="285"/>
      <c r="AO238" s="285"/>
      <c r="AP238" s="285"/>
      <c r="AQ238" s="285"/>
      <c r="AR238" s="285"/>
      <c r="AS238" s="285"/>
      <c r="AT238" s="285"/>
      <c r="AU238" s="285"/>
      <c r="AV238" s="285"/>
      <c r="AW238" s="285"/>
      <c r="AX238" s="285"/>
      <c r="AY238" s="285"/>
      <c r="AZ238" s="285"/>
      <c r="BA238" s="285"/>
      <c r="BB238" s="285"/>
      <c r="BC238" s="285"/>
      <c r="BD238" s="285"/>
      <c r="BE238" s="285"/>
      <c r="BF238" s="285"/>
      <c r="BG238" s="285"/>
      <c r="BH238" s="285"/>
      <c r="BI238" s="285"/>
      <c r="BJ238" s="285"/>
      <c r="BK238" s="285"/>
      <c r="BL238" s="285"/>
      <c r="BM238" s="285"/>
      <c r="BN238" s="285"/>
      <c r="BO238" s="285"/>
      <c r="BP238" s="285"/>
      <c r="BQ238" s="408" t="str">
        <f t="shared" si="27"/>
        <v/>
      </c>
      <c r="BR238" s="331"/>
      <c r="BS238" s="324"/>
      <c r="BT238" s="324"/>
    </row>
    <row r="239" spans="35:72" ht="13.5" customHeight="1" x14ac:dyDescent="0.5">
      <c r="AI239" s="326"/>
      <c r="AJ239" s="322"/>
      <c r="AK239" s="410">
        <v>6</v>
      </c>
      <c r="AL239" s="285"/>
      <c r="AM239" s="285"/>
      <c r="AN239" s="285"/>
      <c r="AO239" s="285"/>
      <c r="AP239" s="285"/>
      <c r="AQ239" s="285"/>
      <c r="AR239" s="285"/>
      <c r="AS239" s="285"/>
      <c r="AT239" s="285"/>
      <c r="AU239" s="285"/>
      <c r="AV239" s="285"/>
      <c r="AW239" s="285"/>
      <c r="AX239" s="285"/>
      <c r="AY239" s="285"/>
      <c r="AZ239" s="285"/>
      <c r="BA239" s="285"/>
      <c r="BB239" s="285"/>
      <c r="BC239" s="285"/>
      <c r="BD239" s="285"/>
      <c r="BE239" s="285"/>
      <c r="BF239" s="285"/>
      <c r="BG239" s="285"/>
      <c r="BH239" s="285"/>
      <c r="BI239" s="285"/>
      <c r="BJ239" s="285"/>
      <c r="BK239" s="285"/>
      <c r="BL239" s="285"/>
      <c r="BM239" s="285"/>
      <c r="BN239" s="285"/>
      <c r="BO239" s="285"/>
      <c r="BP239" s="285"/>
      <c r="BQ239" s="408" t="str">
        <f t="shared" si="27"/>
        <v/>
      </c>
      <c r="BR239" s="331"/>
      <c r="BS239" s="324"/>
      <c r="BT239" s="324"/>
    </row>
    <row r="240" spans="35:72" ht="13.5" customHeight="1" x14ac:dyDescent="0.5">
      <c r="AI240" s="326"/>
      <c r="AJ240" s="322"/>
      <c r="AK240" s="410">
        <v>7</v>
      </c>
      <c r="AL240" s="285"/>
      <c r="AM240" s="285"/>
      <c r="AN240" s="285"/>
      <c r="AO240" s="285"/>
      <c r="AP240" s="285"/>
      <c r="AQ240" s="285"/>
      <c r="AR240" s="285"/>
      <c r="AS240" s="285"/>
      <c r="AT240" s="285"/>
      <c r="AU240" s="285"/>
      <c r="AV240" s="285"/>
      <c r="AW240" s="285"/>
      <c r="AX240" s="285"/>
      <c r="AY240" s="285"/>
      <c r="AZ240" s="285"/>
      <c r="BA240" s="285"/>
      <c r="BB240" s="285"/>
      <c r="BC240" s="285"/>
      <c r="BD240" s="285"/>
      <c r="BE240" s="285"/>
      <c r="BF240" s="285"/>
      <c r="BG240" s="285"/>
      <c r="BH240" s="285"/>
      <c r="BI240" s="285"/>
      <c r="BJ240" s="285"/>
      <c r="BK240" s="285"/>
      <c r="BL240" s="285"/>
      <c r="BM240" s="285"/>
      <c r="BN240" s="285"/>
      <c r="BO240" s="285"/>
      <c r="BP240" s="285"/>
      <c r="BQ240" s="408" t="str">
        <f t="shared" si="27"/>
        <v/>
      </c>
      <c r="BR240" s="331"/>
      <c r="BS240" s="324"/>
      <c r="BT240" s="324"/>
    </row>
    <row r="241" spans="35:72" ht="13.5" customHeight="1" x14ac:dyDescent="0.5">
      <c r="AI241" s="326"/>
      <c r="AJ241" s="322"/>
      <c r="AK241" s="410">
        <v>8</v>
      </c>
      <c r="AL241" s="285"/>
      <c r="AM241" s="285"/>
      <c r="AN241" s="285"/>
      <c r="AO241" s="285"/>
      <c r="AP241" s="285"/>
      <c r="AQ241" s="285"/>
      <c r="AR241" s="285"/>
      <c r="AS241" s="285"/>
      <c r="AT241" s="285"/>
      <c r="AU241" s="285"/>
      <c r="AV241" s="285"/>
      <c r="AW241" s="285"/>
      <c r="AX241" s="285"/>
      <c r="AY241" s="285"/>
      <c r="AZ241" s="285"/>
      <c r="BA241" s="285"/>
      <c r="BB241" s="285"/>
      <c r="BC241" s="285"/>
      <c r="BD241" s="285"/>
      <c r="BE241" s="285"/>
      <c r="BF241" s="285"/>
      <c r="BG241" s="285"/>
      <c r="BH241" s="285"/>
      <c r="BI241" s="285"/>
      <c r="BJ241" s="285"/>
      <c r="BK241" s="285"/>
      <c r="BL241" s="285"/>
      <c r="BM241" s="285"/>
      <c r="BN241" s="285"/>
      <c r="BO241" s="285"/>
      <c r="BP241" s="285"/>
      <c r="BQ241" s="408" t="str">
        <f t="shared" si="27"/>
        <v/>
      </c>
      <c r="BR241" s="331"/>
      <c r="BS241" s="324"/>
      <c r="BT241" s="324"/>
    </row>
    <row r="242" spans="35:72" ht="13.5" customHeight="1" x14ac:dyDescent="0.5">
      <c r="AI242" s="326"/>
      <c r="AJ242" s="322"/>
      <c r="AK242" s="410">
        <v>9</v>
      </c>
      <c r="AL242" s="285"/>
      <c r="AM242" s="285"/>
      <c r="AN242" s="285"/>
      <c r="AO242" s="285"/>
      <c r="AP242" s="285"/>
      <c r="AQ242" s="285"/>
      <c r="AR242" s="285"/>
      <c r="AS242" s="285"/>
      <c r="AT242" s="285"/>
      <c r="AU242" s="285"/>
      <c r="AV242" s="285"/>
      <c r="AW242" s="285"/>
      <c r="AX242" s="285"/>
      <c r="AY242" s="285"/>
      <c r="AZ242" s="285"/>
      <c r="BA242" s="285"/>
      <c r="BB242" s="285"/>
      <c r="BC242" s="285"/>
      <c r="BD242" s="285"/>
      <c r="BE242" s="285"/>
      <c r="BF242" s="285"/>
      <c r="BG242" s="285"/>
      <c r="BH242" s="285"/>
      <c r="BI242" s="285"/>
      <c r="BJ242" s="285"/>
      <c r="BK242" s="285"/>
      <c r="BL242" s="285"/>
      <c r="BM242" s="285"/>
      <c r="BN242" s="285"/>
      <c r="BO242" s="285"/>
      <c r="BP242" s="285"/>
      <c r="BQ242" s="408" t="str">
        <f t="shared" si="27"/>
        <v/>
      </c>
      <c r="BR242" s="331"/>
      <c r="BS242" s="324"/>
      <c r="BT242" s="324"/>
    </row>
    <row r="243" spans="35:72" ht="13.5" customHeight="1" x14ac:dyDescent="0.5">
      <c r="AI243" s="326"/>
      <c r="AJ243" s="322"/>
      <c r="AK243" s="410">
        <v>10</v>
      </c>
      <c r="AL243" s="285"/>
      <c r="AM243" s="285"/>
      <c r="AN243" s="285"/>
      <c r="AO243" s="285"/>
      <c r="AP243" s="285"/>
      <c r="AQ243" s="285"/>
      <c r="AR243" s="285"/>
      <c r="AS243" s="285"/>
      <c r="AT243" s="285"/>
      <c r="AU243" s="285"/>
      <c r="AV243" s="285"/>
      <c r="AW243" s="285"/>
      <c r="AX243" s="285"/>
      <c r="AY243" s="285"/>
      <c r="AZ243" s="285"/>
      <c r="BA243" s="285"/>
      <c r="BB243" s="285"/>
      <c r="BC243" s="285"/>
      <c r="BD243" s="285"/>
      <c r="BE243" s="285"/>
      <c r="BF243" s="285"/>
      <c r="BG243" s="285"/>
      <c r="BH243" s="285"/>
      <c r="BI243" s="285"/>
      <c r="BJ243" s="285"/>
      <c r="BK243" s="285"/>
      <c r="BL243" s="285"/>
      <c r="BM243" s="285"/>
      <c r="BN243" s="285"/>
      <c r="BO243" s="285"/>
      <c r="BP243" s="285"/>
      <c r="BQ243" s="408" t="str">
        <f t="shared" si="27"/>
        <v/>
      </c>
      <c r="BR243" s="331"/>
      <c r="BS243" s="324"/>
      <c r="BT243" s="324"/>
    </row>
    <row r="244" spans="35:72" ht="13.5" customHeight="1" x14ac:dyDescent="0.5">
      <c r="AI244" s="326"/>
      <c r="AJ244" s="322"/>
      <c r="AK244" s="410">
        <v>11</v>
      </c>
      <c r="AL244" s="285"/>
      <c r="AM244" s="285"/>
      <c r="AN244" s="285"/>
      <c r="AO244" s="285"/>
      <c r="AP244" s="285"/>
      <c r="AQ244" s="285"/>
      <c r="AR244" s="285"/>
      <c r="AS244" s="285"/>
      <c r="AT244" s="285"/>
      <c r="AU244" s="285"/>
      <c r="AV244" s="285"/>
      <c r="AW244" s="285"/>
      <c r="AX244" s="285"/>
      <c r="AY244" s="285"/>
      <c r="AZ244" s="285"/>
      <c r="BA244" s="285"/>
      <c r="BB244" s="285"/>
      <c r="BC244" s="285"/>
      <c r="BD244" s="285"/>
      <c r="BE244" s="285"/>
      <c r="BF244" s="285"/>
      <c r="BG244" s="285"/>
      <c r="BH244" s="285"/>
      <c r="BI244" s="285"/>
      <c r="BJ244" s="285"/>
      <c r="BK244" s="285"/>
      <c r="BL244" s="285"/>
      <c r="BM244" s="285"/>
      <c r="BN244" s="285"/>
      <c r="BO244" s="285"/>
      <c r="BP244" s="285"/>
      <c r="BQ244" s="408" t="str">
        <f t="shared" si="27"/>
        <v/>
      </c>
      <c r="BR244" s="331"/>
      <c r="BS244" s="324"/>
      <c r="BT244" s="324"/>
    </row>
    <row r="245" spans="35:72" ht="13.5" customHeight="1" x14ac:dyDescent="0.5">
      <c r="AI245" s="326"/>
      <c r="AJ245" s="322"/>
      <c r="AK245" s="410">
        <v>12</v>
      </c>
      <c r="AL245" s="285"/>
      <c r="AM245" s="285"/>
      <c r="AN245" s="285"/>
      <c r="AO245" s="285"/>
      <c r="AP245" s="285"/>
      <c r="AQ245" s="285"/>
      <c r="AR245" s="285"/>
      <c r="AS245" s="285"/>
      <c r="AT245" s="285"/>
      <c r="AU245" s="285"/>
      <c r="AV245" s="285"/>
      <c r="AW245" s="285"/>
      <c r="AX245" s="285"/>
      <c r="AY245" s="285"/>
      <c r="AZ245" s="285"/>
      <c r="BA245" s="285"/>
      <c r="BB245" s="285"/>
      <c r="BC245" s="285"/>
      <c r="BD245" s="285"/>
      <c r="BE245" s="285"/>
      <c r="BF245" s="285"/>
      <c r="BG245" s="285"/>
      <c r="BH245" s="285"/>
      <c r="BI245" s="285"/>
      <c r="BJ245" s="285"/>
      <c r="BK245" s="285"/>
      <c r="BL245" s="285"/>
      <c r="BM245" s="285"/>
      <c r="BN245" s="285"/>
      <c r="BO245" s="285"/>
      <c r="BP245" s="285"/>
      <c r="BQ245" s="408" t="str">
        <f t="shared" si="27"/>
        <v/>
      </c>
      <c r="BR245" s="331"/>
      <c r="BS245" s="324"/>
      <c r="BT245" s="324"/>
    </row>
    <row r="246" spans="35:72" ht="13.5" customHeight="1" x14ac:dyDescent="0.5">
      <c r="AI246" s="326"/>
      <c r="AJ246" s="322"/>
      <c r="AK246" s="410">
        <v>13</v>
      </c>
      <c r="AL246" s="285"/>
      <c r="AM246" s="285"/>
      <c r="AN246" s="285"/>
      <c r="AO246" s="285"/>
      <c r="AP246" s="285"/>
      <c r="AQ246" s="285"/>
      <c r="AR246" s="285"/>
      <c r="AS246" s="285"/>
      <c r="AT246" s="285"/>
      <c r="AU246" s="285"/>
      <c r="AV246" s="285"/>
      <c r="AW246" s="285"/>
      <c r="AX246" s="285"/>
      <c r="AY246" s="285"/>
      <c r="AZ246" s="285"/>
      <c r="BA246" s="285"/>
      <c r="BB246" s="285"/>
      <c r="BC246" s="285"/>
      <c r="BD246" s="285"/>
      <c r="BE246" s="285"/>
      <c r="BF246" s="285"/>
      <c r="BG246" s="285"/>
      <c r="BH246" s="285"/>
      <c r="BI246" s="285"/>
      <c r="BJ246" s="285"/>
      <c r="BK246" s="285"/>
      <c r="BL246" s="285"/>
      <c r="BM246" s="285"/>
      <c r="BN246" s="285"/>
      <c r="BO246" s="285"/>
      <c r="BP246" s="285"/>
      <c r="BQ246" s="408" t="str">
        <f t="shared" si="27"/>
        <v/>
      </c>
      <c r="BR246" s="331"/>
      <c r="BS246" s="324"/>
      <c r="BT246" s="324"/>
    </row>
    <row r="247" spans="35:72" ht="13.5" customHeight="1" x14ac:dyDescent="0.5">
      <c r="AI247" s="326"/>
      <c r="AJ247" s="280"/>
      <c r="AK247" s="410">
        <v>14</v>
      </c>
      <c r="AL247" s="285"/>
      <c r="AM247" s="285"/>
      <c r="AN247" s="285"/>
      <c r="AO247" s="285"/>
      <c r="AP247" s="285"/>
      <c r="AQ247" s="285"/>
      <c r="AR247" s="285"/>
      <c r="AS247" s="285"/>
      <c r="AT247" s="285"/>
      <c r="AU247" s="285"/>
      <c r="AV247" s="285"/>
      <c r="AW247" s="285"/>
      <c r="AX247" s="285"/>
      <c r="AY247" s="285"/>
      <c r="AZ247" s="285"/>
      <c r="BA247" s="285"/>
      <c r="BB247" s="285"/>
      <c r="BC247" s="285"/>
      <c r="BD247" s="285"/>
      <c r="BE247" s="285"/>
      <c r="BF247" s="285"/>
      <c r="BG247" s="285"/>
      <c r="BH247" s="285"/>
      <c r="BI247" s="285"/>
      <c r="BJ247" s="285"/>
      <c r="BK247" s="285"/>
      <c r="BL247" s="285"/>
      <c r="BM247" s="285"/>
      <c r="BN247" s="285"/>
      <c r="BO247" s="285"/>
      <c r="BP247" s="285"/>
      <c r="BQ247" s="408" t="str">
        <f t="shared" si="27"/>
        <v/>
      </c>
      <c r="BR247" s="331"/>
      <c r="BS247" s="324"/>
      <c r="BT247" s="324"/>
    </row>
    <row r="248" spans="35:72" ht="13.5" customHeight="1" x14ac:dyDescent="0.5">
      <c r="AI248" s="326"/>
      <c r="AJ248" s="280"/>
      <c r="AK248" s="410">
        <v>15</v>
      </c>
      <c r="AL248" s="285"/>
      <c r="AM248" s="285"/>
      <c r="AN248" s="285"/>
      <c r="AO248" s="285"/>
      <c r="AP248" s="285"/>
      <c r="AQ248" s="285"/>
      <c r="AR248" s="285"/>
      <c r="AS248" s="285"/>
      <c r="AT248" s="285"/>
      <c r="AU248" s="285"/>
      <c r="AV248" s="285"/>
      <c r="AW248" s="285"/>
      <c r="AX248" s="285"/>
      <c r="AY248" s="285"/>
      <c r="AZ248" s="285"/>
      <c r="BA248" s="285"/>
      <c r="BB248" s="285"/>
      <c r="BC248" s="285"/>
      <c r="BD248" s="285"/>
      <c r="BE248" s="285"/>
      <c r="BF248" s="285"/>
      <c r="BG248" s="285"/>
      <c r="BH248" s="285"/>
      <c r="BI248" s="285"/>
      <c r="BJ248" s="285"/>
      <c r="BK248" s="285"/>
      <c r="BL248" s="285"/>
      <c r="BM248" s="285"/>
      <c r="BN248" s="285"/>
      <c r="BO248" s="285"/>
      <c r="BP248" s="285"/>
      <c r="BQ248" s="408" t="str">
        <f t="shared" si="27"/>
        <v/>
      </c>
      <c r="BR248" s="331"/>
      <c r="BS248" s="324"/>
      <c r="BT248" s="324"/>
    </row>
    <row r="249" spans="35:72" ht="13.5" customHeight="1" x14ac:dyDescent="0.5">
      <c r="AI249" s="326"/>
      <c r="AJ249" s="280"/>
      <c r="AK249" s="410">
        <v>16</v>
      </c>
      <c r="AL249" s="285"/>
      <c r="AM249" s="285"/>
      <c r="AN249" s="285"/>
      <c r="AO249" s="285"/>
      <c r="AP249" s="285"/>
      <c r="AQ249" s="285"/>
      <c r="AR249" s="285"/>
      <c r="AS249" s="285"/>
      <c r="AT249" s="285"/>
      <c r="AU249" s="285"/>
      <c r="AV249" s="285"/>
      <c r="AW249" s="285"/>
      <c r="AX249" s="285"/>
      <c r="AY249" s="285"/>
      <c r="AZ249" s="285"/>
      <c r="BA249" s="285"/>
      <c r="BB249" s="285"/>
      <c r="BC249" s="285"/>
      <c r="BD249" s="285"/>
      <c r="BE249" s="285"/>
      <c r="BF249" s="285"/>
      <c r="BG249" s="285"/>
      <c r="BH249" s="285"/>
      <c r="BI249" s="285"/>
      <c r="BJ249" s="285"/>
      <c r="BK249" s="285"/>
      <c r="BL249" s="285"/>
      <c r="BM249" s="285"/>
      <c r="BN249" s="285"/>
      <c r="BO249" s="285"/>
      <c r="BP249" s="285"/>
      <c r="BQ249" s="408" t="str">
        <f t="shared" si="27"/>
        <v/>
      </c>
      <c r="BR249" s="331"/>
      <c r="BS249" s="324"/>
      <c r="BT249" s="324"/>
    </row>
    <row r="250" spans="35:72" ht="13.5" customHeight="1" x14ac:dyDescent="0.5">
      <c r="AI250" s="326"/>
      <c r="AJ250" s="280"/>
      <c r="AK250" s="410">
        <v>17</v>
      </c>
      <c r="AL250" s="285"/>
      <c r="AM250" s="285"/>
      <c r="AN250" s="285"/>
      <c r="AO250" s="285"/>
      <c r="AP250" s="285"/>
      <c r="AQ250" s="285"/>
      <c r="AR250" s="285"/>
      <c r="AS250" s="285"/>
      <c r="AT250" s="285"/>
      <c r="AU250" s="285"/>
      <c r="AV250" s="285"/>
      <c r="AW250" s="285"/>
      <c r="AX250" s="285"/>
      <c r="AY250" s="285"/>
      <c r="AZ250" s="285"/>
      <c r="BA250" s="285"/>
      <c r="BB250" s="285"/>
      <c r="BC250" s="285"/>
      <c r="BD250" s="285"/>
      <c r="BE250" s="285"/>
      <c r="BF250" s="285"/>
      <c r="BG250" s="285"/>
      <c r="BH250" s="285"/>
      <c r="BI250" s="285"/>
      <c r="BJ250" s="285"/>
      <c r="BK250" s="285"/>
      <c r="BL250" s="285"/>
      <c r="BM250" s="285"/>
      <c r="BN250" s="285"/>
      <c r="BO250" s="285"/>
      <c r="BP250" s="285"/>
      <c r="BQ250" s="408" t="str">
        <f t="shared" si="27"/>
        <v/>
      </c>
      <c r="BR250" s="331"/>
      <c r="BS250" s="324"/>
      <c r="BT250" s="324"/>
    </row>
    <row r="251" spans="35:72" ht="13.5" customHeight="1" x14ac:dyDescent="0.5">
      <c r="AI251" s="326"/>
      <c r="AJ251" s="280"/>
      <c r="AK251" s="410">
        <v>18</v>
      </c>
      <c r="AL251" s="285"/>
      <c r="AM251" s="285"/>
      <c r="AN251" s="285"/>
      <c r="AO251" s="285"/>
      <c r="AP251" s="285"/>
      <c r="AQ251" s="285"/>
      <c r="AR251" s="285"/>
      <c r="AS251" s="285"/>
      <c r="AT251" s="285"/>
      <c r="AU251" s="285"/>
      <c r="AV251" s="285"/>
      <c r="AW251" s="285"/>
      <c r="AX251" s="285"/>
      <c r="AY251" s="285"/>
      <c r="AZ251" s="285"/>
      <c r="BA251" s="285"/>
      <c r="BB251" s="285"/>
      <c r="BC251" s="285"/>
      <c r="BD251" s="285"/>
      <c r="BE251" s="285"/>
      <c r="BF251" s="285"/>
      <c r="BG251" s="285"/>
      <c r="BH251" s="285"/>
      <c r="BI251" s="285"/>
      <c r="BJ251" s="285"/>
      <c r="BK251" s="285"/>
      <c r="BL251" s="285"/>
      <c r="BM251" s="285"/>
      <c r="BN251" s="285"/>
      <c r="BO251" s="285"/>
      <c r="BP251" s="285"/>
      <c r="BQ251" s="408" t="str">
        <f t="shared" si="27"/>
        <v/>
      </c>
      <c r="BR251" s="331"/>
      <c r="BS251" s="324"/>
      <c r="BT251" s="324"/>
    </row>
    <row r="252" spans="35:72" ht="13.5" customHeight="1" x14ac:dyDescent="0.5">
      <c r="AI252" s="326"/>
      <c r="AJ252" s="280"/>
      <c r="AK252" s="410">
        <v>19</v>
      </c>
      <c r="AL252" s="285"/>
      <c r="AM252" s="285"/>
      <c r="AN252" s="285"/>
      <c r="AO252" s="285"/>
      <c r="AP252" s="285"/>
      <c r="AQ252" s="285"/>
      <c r="AR252" s="285"/>
      <c r="AS252" s="285"/>
      <c r="AT252" s="285"/>
      <c r="AU252" s="285"/>
      <c r="AV252" s="285"/>
      <c r="AW252" s="285"/>
      <c r="AX252" s="285"/>
      <c r="AY252" s="285"/>
      <c r="AZ252" s="285"/>
      <c r="BA252" s="285"/>
      <c r="BB252" s="285"/>
      <c r="BC252" s="285"/>
      <c r="BD252" s="285"/>
      <c r="BE252" s="285"/>
      <c r="BF252" s="285"/>
      <c r="BG252" s="285"/>
      <c r="BH252" s="285"/>
      <c r="BI252" s="285"/>
      <c r="BJ252" s="285"/>
      <c r="BK252" s="285"/>
      <c r="BL252" s="285"/>
      <c r="BM252" s="285"/>
      <c r="BN252" s="285"/>
      <c r="BO252" s="285"/>
      <c r="BP252" s="285"/>
      <c r="BQ252" s="408" t="str">
        <f t="shared" si="27"/>
        <v/>
      </c>
      <c r="BR252" s="331"/>
      <c r="BS252" s="324"/>
      <c r="BT252" s="324"/>
    </row>
    <row r="253" spans="35:72" ht="13.5" customHeight="1" x14ac:dyDescent="0.5">
      <c r="AI253" s="326"/>
      <c r="AJ253" s="280"/>
      <c r="AK253" s="410">
        <v>20</v>
      </c>
      <c r="AL253" s="285"/>
      <c r="AM253" s="285"/>
      <c r="AN253" s="285"/>
      <c r="AO253" s="285"/>
      <c r="AP253" s="285"/>
      <c r="AQ253" s="285"/>
      <c r="AR253" s="285"/>
      <c r="AS253" s="285"/>
      <c r="AT253" s="285"/>
      <c r="AU253" s="285"/>
      <c r="AV253" s="285"/>
      <c r="AW253" s="285"/>
      <c r="AX253" s="285"/>
      <c r="AY253" s="285"/>
      <c r="AZ253" s="285"/>
      <c r="BA253" s="285"/>
      <c r="BB253" s="285"/>
      <c r="BC253" s="285"/>
      <c r="BD253" s="285"/>
      <c r="BE253" s="285"/>
      <c r="BF253" s="285"/>
      <c r="BG253" s="285"/>
      <c r="BH253" s="285"/>
      <c r="BI253" s="285"/>
      <c r="BJ253" s="285"/>
      <c r="BK253" s="285"/>
      <c r="BL253" s="285"/>
      <c r="BM253" s="285"/>
      <c r="BN253" s="285"/>
      <c r="BO253" s="285"/>
      <c r="BP253" s="285"/>
      <c r="BQ253" s="408" t="str">
        <f t="shared" si="27"/>
        <v/>
      </c>
      <c r="BR253" s="331"/>
      <c r="BS253" s="324"/>
      <c r="BT253" s="324"/>
    </row>
    <row r="254" spans="35:72" ht="13.5" customHeight="1" x14ac:dyDescent="0.5">
      <c r="AI254" s="326"/>
      <c r="AJ254" s="280"/>
      <c r="AK254" s="410">
        <v>21</v>
      </c>
      <c r="AL254" s="285"/>
      <c r="AM254" s="285"/>
      <c r="AN254" s="285"/>
      <c r="AO254" s="285"/>
      <c r="AP254" s="285"/>
      <c r="AQ254" s="285"/>
      <c r="AR254" s="285"/>
      <c r="AS254" s="285"/>
      <c r="AT254" s="285"/>
      <c r="AU254" s="285"/>
      <c r="AV254" s="285"/>
      <c r="AW254" s="285"/>
      <c r="AX254" s="285"/>
      <c r="AY254" s="285"/>
      <c r="AZ254" s="285"/>
      <c r="BA254" s="285"/>
      <c r="BB254" s="285"/>
      <c r="BC254" s="285"/>
      <c r="BD254" s="285"/>
      <c r="BE254" s="285"/>
      <c r="BF254" s="285"/>
      <c r="BG254" s="285"/>
      <c r="BH254" s="285"/>
      <c r="BI254" s="285"/>
      <c r="BJ254" s="285"/>
      <c r="BK254" s="285"/>
      <c r="BL254" s="285"/>
      <c r="BM254" s="285"/>
      <c r="BN254" s="285"/>
      <c r="BO254" s="285"/>
      <c r="BP254" s="285"/>
      <c r="BQ254" s="408" t="str">
        <f t="shared" si="27"/>
        <v/>
      </c>
      <c r="BR254" s="331"/>
      <c r="BS254" s="324"/>
      <c r="BT254" s="324"/>
    </row>
    <row r="255" spans="35:72" ht="13.5" customHeight="1" x14ac:dyDescent="0.5">
      <c r="AI255" s="326"/>
      <c r="AJ255" s="280"/>
      <c r="AK255" s="410">
        <v>22</v>
      </c>
      <c r="AL255" s="285"/>
      <c r="AM255" s="285"/>
      <c r="AN255" s="285"/>
      <c r="AO255" s="285"/>
      <c r="AP255" s="285"/>
      <c r="AQ255" s="285"/>
      <c r="AR255" s="285"/>
      <c r="AS255" s="285"/>
      <c r="AT255" s="285"/>
      <c r="AU255" s="285"/>
      <c r="AV255" s="285"/>
      <c r="AW255" s="285"/>
      <c r="AX255" s="285"/>
      <c r="AY255" s="285"/>
      <c r="AZ255" s="285"/>
      <c r="BA255" s="285"/>
      <c r="BB255" s="285"/>
      <c r="BC255" s="285"/>
      <c r="BD255" s="285"/>
      <c r="BE255" s="285"/>
      <c r="BF255" s="285"/>
      <c r="BG255" s="285"/>
      <c r="BH255" s="285"/>
      <c r="BI255" s="285"/>
      <c r="BJ255" s="285"/>
      <c r="BK255" s="285"/>
      <c r="BL255" s="285"/>
      <c r="BM255" s="285"/>
      <c r="BN255" s="285"/>
      <c r="BO255" s="285"/>
      <c r="BP255" s="285"/>
      <c r="BQ255" s="408" t="str">
        <f t="shared" si="27"/>
        <v/>
      </c>
      <c r="BR255" s="331"/>
      <c r="BS255" s="324"/>
      <c r="BT255" s="324"/>
    </row>
    <row r="256" spans="35:72" ht="13.5" customHeight="1" x14ac:dyDescent="0.5">
      <c r="AI256" s="326"/>
      <c r="AJ256" s="280"/>
      <c r="AK256" s="410">
        <v>23</v>
      </c>
      <c r="AL256" s="285"/>
      <c r="AM256" s="285"/>
      <c r="AN256" s="285"/>
      <c r="AO256" s="285"/>
      <c r="AP256" s="285"/>
      <c r="AQ256" s="285"/>
      <c r="AR256" s="285"/>
      <c r="AS256" s="285"/>
      <c r="AT256" s="285"/>
      <c r="AU256" s="285"/>
      <c r="AV256" s="285"/>
      <c r="AW256" s="285"/>
      <c r="AX256" s="285"/>
      <c r="AY256" s="285"/>
      <c r="AZ256" s="285"/>
      <c r="BA256" s="285"/>
      <c r="BB256" s="285"/>
      <c r="BC256" s="285"/>
      <c r="BD256" s="285"/>
      <c r="BE256" s="285"/>
      <c r="BF256" s="285"/>
      <c r="BG256" s="285"/>
      <c r="BH256" s="285"/>
      <c r="BI256" s="285"/>
      <c r="BJ256" s="285"/>
      <c r="BK256" s="285"/>
      <c r="BL256" s="285"/>
      <c r="BM256" s="285"/>
      <c r="BN256" s="285"/>
      <c r="BO256" s="285"/>
      <c r="BP256" s="285"/>
      <c r="BQ256" s="408" t="str">
        <f t="shared" si="27"/>
        <v/>
      </c>
      <c r="BR256" s="331"/>
      <c r="BS256" s="324"/>
      <c r="BT256" s="324"/>
    </row>
    <row r="257" spans="35:72" ht="13.5" customHeight="1" x14ac:dyDescent="0.5">
      <c r="AI257" s="326"/>
      <c r="AJ257" s="280"/>
      <c r="AK257" s="411">
        <v>24</v>
      </c>
      <c r="AL257" s="294"/>
      <c r="AM257" s="294"/>
      <c r="AN257" s="294"/>
      <c r="AO257" s="294"/>
      <c r="AP257" s="294"/>
      <c r="AQ257" s="294"/>
      <c r="AR257" s="294"/>
      <c r="AS257" s="294"/>
      <c r="AT257" s="294"/>
      <c r="AU257" s="294"/>
      <c r="AV257" s="294"/>
      <c r="AW257" s="294"/>
      <c r="AX257" s="294"/>
      <c r="AY257" s="294"/>
      <c r="AZ257" s="294"/>
      <c r="BA257" s="294"/>
      <c r="BB257" s="294"/>
      <c r="BC257" s="294"/>
      <c r="BD257" s="294"/>
      <c r="BE257" s="294"/>
      <c r="BF257" s="294"/>
      <c r="BG257" s="294"/>
      <c r="BH257" s="294"/>
      <c r="BI257" s="294"/>
      <c r="BJ257" s="294"/>
      <c r="BK257" s="294"/>
      <c r="BL257" s="294"/>
      <c r="BM257" s="294"/>
      <c r="BN257" s="294"/>
      <c r="BO257" s="294"/>
      <c r="BP257" s="294"/>
      <c r="BQ257" s="409" t="str">
        <f t="shared" si="27"/>
        <v/>
      </c>
      <c r="BR257" s="331"/>
      <c r="BS257" s="324"/>
      <c r="BT257" s="324"/>
    </row>
    <row r="258" spans="35:72" ht="13.5" customHeight="1" x14ac:dyDescent="0.5">
      <c r="AI258" s="326"/>
      <c r="AJ258" s="280"/>
      <c r="AK258" s="274"/>
      <c r="AL258" s="267"/>
      <c r="AM258" s="267"/>
      <c r="AN258" s="267"/>
      <c r="AO258" s="267"/>
      <c r="AP258" s="267"/>
      <c r="AQ258" s="267"/>
      <c r="AR258" s="267"/>
      <c r="AS258" s="267"/>
      <c r="AT258" s="267"/>
      <c r="AU258" s="267"/>
      <c r="AV258" s="267"/>
      <c r="AW258" s="267"/>
      <c r="AX258" s="267"/>
      <c r="AY258" s="267"/>
      <c r="AZ258" s="267"/>
      <c r="BA258" s="267"/>
      <c r="BB258" s="267"/>
      <c r="BC258" s="267"/>
      <c r="BD258" s="267"/>
      <c r="BE258" s="267"/>
      <c r="BF258" s="267"/>
      <c r="BG258" s="267"/>
      <c r="BH258" s="267"/>
      <c r="BI258" s="267"/>
      <c r="BJ258" s="267"/>
      <c r="BK258" s="267"/>
      <c r="BL258" s="267"/>
      <c r="BM258" s="267"/>
      <c r="BN258" s="267"/>
      <c r="BO258" s="267"/>
      <c r="BP258" s="267"/>
      <c r="BQ258" s="267"/>
      <c r="BR258" s="331"/>
      <c r="BS258" s="324"/>
      <c r="BT258" s="324"/>
    </row>
    <row r="259" spans="35:72" ht="13.5" customHeight="1" x14ac:dyDescent="0.5">
      <c r="AI259" s="326"/>
      <c r="AJ259" s="296"/>
      <c r="AK259" s="394"/>
      <c r="AL259" s="297"/>
      <c r="AM259" s="297"/>
      <c r="AN259" s="297"/>
      <c r="AO259" s="297"/>
      <c r="AP259" s="297"/>
      <c r="AQ259" s="297"/>
      <c r="AR259" s="297"/>
      <c r="AS259" s="297"/>
      <c r="AT259" s="297"/>
      <c r="AU259" s="297"/>
      <c r="AV259" s="297"/>
      <c r="AW259" s="297"/>
      <c r="AX259" s="297"/>
      <c r="AY259" s="297"/>
      <c r="AZ259" s="297"/>
      <c r="BA259" s="297"/>
      <c r="BB259" s="297"/>
      <c r="BC259" s="297"/>
      <c r="BD259" s="297"/>
      <c r="BE259" s="297"/>
      <c r="BF259" s="297"/>
      <c r="BG259" s="297"/>
      <c r="BH259" s="297"/>
      <c r="BI259" s="297"/>
      <c r="BJ259" s="297"/>
      <c r="BK259" s="297"/>
      <c r="BL259" s="297"/>
      <c r="BM259" s="297"/>
      <c r="BN259" s="297"/>
      <c r="BO259" s="297"/>
      <c r="BP259" s="297"/>
      <c r="BQ259" s="297"/>
      <c r="BR259" s="298"/>
      <c r="BS259" s="324"/>
      <c r="BT259" s="324"/>
    </row>
    <row r="260" spans="35:72" ht="13.5" customHeight="1" x14ac:dyDescent="0.5">
      <c r="AI260" s="326"/>
      <c r="AJ260" s="321"/>
      <c r="AK260" s="316"/>
      <c r="AL260" s="317"/>
      <c r="AM260" s="317"/>
      <c r="AN260" s="317"/>
      <c r="AO260" s="317"/>
      <c r="AP260" s="317"/>
      <c r="AQ260" s="317"/>
      <c r="AR260" s="317"/>
      <c r="AS260" s="317"/>
      <c r="AT260" s="317"/>
      <c r="AU260" s="317"/>
      <c r="AV260" s="317"/>
      <c r="AW260" s="317"/>
      <c r="AX260" s="317"/>
      <c r="AY260" s="317"/>
      <c r="AZ260" s="317"/>
      <c r="BA260" s="317"/>
      <c r="BB260" s="317"/>
      <c r="BC260" s="317"/>
      <c r="BD260" s="317"/>
      <c r="BE260" s="317"/>
      <c r="BF260" s="317"/>
      <c r="BG260" s="317"/>
      <c r="BH260" s="317"/>
      <c r="BI260" s="317"/>
      <c r="BJ260" s="317"/>
      <c r="BK260" s="317"/>
      <c r="BL260" s="317"/>
      <c r="BM260" s="317"/>
      <c r="BN260" s="317"/>
      <c r="BO260" s="317"/>
      <c r="BP260" s="317"/>
      <c r="BQ260" s="317"/>
      <c r="BR260" s="331"/>
      <c r="BS260" s="324"/>
      <c r="BT260" s="324"/>
    </row>
    <row r="261" spans="35:72" ht="13.5" customHeight="1" x14ac:dyDescent="0.5">
      <c r="AI261" s="326"/>
      <c r="AJ261" s="280" t="s">
        <v>403</v>
      </c>
      <c r="AK261" s="274"/>
      <c r="AL261" s="267"/>
      <c r="AM261" s="267"/>
      <c r="AN261" s="267"/>
      <c r="AO261" s="267"/>
      <c r="AP261" s="267"/>
      <c r="AQ261" s="267"/>
      <c r="AR261" s="267"/>
      <c r="AS261" s="267"/>
      <c r="AT261" s="267"/>
      <c r="AU261" s="267"/>
      <c r="AV261" s="267"/>
      <c r="AW261" s="267"/>
      <c r="AX261" s="267"/>
      <c r="AY261" s="267"/>
      <c r="AZ261" s="267"/>
      <c r="BA261" s="267"/>
      <c r="BB261" s="267"/>
      <c r="BC261" s="267"/>
      <c r="BD261" s="267"/>
      <c r="BE261" s="267"/>
      <c r="BF261" s="267"/>
      <c r="BG261" s="267"/>
      <c r="BH261" s="267"/>
      <c r="BI261" s="267"/>
      <c r="BJ261" s="267"/>
      <c r="BK261" s="267"/>
      <c r="BL261" s="267"/>
      <c r="BM261" s="267"/>
      <c r="BN261" s="267"/>
      <c r="BO261" s="267"/>
      <c r="BP261" s="267"/>
      <c r="BQ261" s="267"/>
      <c r="BR261" s="331"/>
      <c r="BS261" s="324"/>
      <c r="BT261" s="324"/>
    </row>
    <row r="262" spans="35:72" ht="13.5" customHeight="1" x14ac:dyDescent="0.45">
      <c r="AI262" s="326"/>
      <c r="AJ262" s="322"/>
      <c r="AK262" s="300"/>
      <c r="AL262" s="257"/>
      <c r="AM262" s="257"/>
      <c r="AN262" s="257"/>
      <c r="AO262" s="257"/>
      <c r="AP262" s="257"/>
      <c r="AQ262" s="257"/>
      <c r="AR262" s="257"/>
      <c r="AS262" s="257"/>
      <c r="AT262" s="257"/>
      <c r="AU262" s="257"/>
      <c r="AV262" s="257"/>
      <c r="AW262" s="257"/>
      <c r="AX262" s="257"/>
      <c r="AY262" s="257"/>
      <c r="AZ262" s="257"/>
      <c r="BA262" s="257"/>
      <c r="BB262" s="257"/>
      <c r="BC262" s="257"/>
      <c r="BD262" s="257"/>
      <c r="BE262" s="257"/>
      <c r="BF262" s="257"/>
      <c r="BG262" s="257"/>
      <c r="BH262" s="257"/>
      <c r="BI262" s="257"/>
      <c r="BJ262" s="257"/>
      <c r="BK262" s="257"/>
      <c r="BL262" s="257"/>
      <c r="BM262" s="257"/>
      <c r="BN262" s="257"/>
      <c r="BO262" s="257"/>
      <c r="BP262" s="257"/>
      <c r="BQ262" s="257"/>
      <c r="BR262" s="331"/>
      <c r="BS262" s="324"/>
      <c r="BT262" s="324"/>
    </row>
    <row r="263" spans="35:72" ht="13.5" customHeight="1" x14ac:dyDescent="0.5">
      <c r="AI263" s="326"/>
      <c r="AJ263" s="322"/>
      <c r="AK263" s="399" t="s">
        <v>321</v>
      </c>
      <c r="AL263" s="399">
        <v>1</v>
      </c>
      <c r="AM263" s="399">
        <v>2</v>
      </c>
      <c r="AN263" s="399">
        <v>3</v>
      </c>
      <c r="AO263" s="399">
        <v>4</v>
      </c>
      <c r="AP263" s="399">
        <v>5</v>
      </c>
      <c r="AQ263" s="399">
        <v>6</v>
      </c>
      <c r="AR263" s="399">
        <v>7</v>
      </c>
      <c r="AS263" s="399">
        <v>8</v>
      </c>
      <c r="AT263" s="399">
        <v>9</v>
      </c>
      <c r="AU263" s="399">
        <v>10</v>
      </c>
      <c r="AV263" s="399">
        <v>11</v>
      </c>
      <c r="AW263" s="399">
        <v>12</v>
      </c>
      <c r="AX263" s="399">
        <v>13</v>
      </c>
      <c r="AY263" s="399">
        <v>14</v>
      </c>
      <c r="AZ263" s="399">
        <v>15</v>
      </c>
      <c r="BA263" s="399">
        <v>16</v>
      </c>
      <c r="BB263" s="399">
        <v>17</v>
      </c>
      <c r="BC263" s="399">
        <v>18</v>
      </c>
      <c r="BD263" s="399">
        <v>19</v>
      </c>
      <c r="BE263" s="399">
        <v>20</v>
      </c>
      <c r="BF263" s="399">
        <v>21</v>
      </c>
      <c r="BG263" s="399">
        <v>22</v>
      </c>
      <c r="BH263" s="399">
        <v>23</v>
      </c>
      <c r="BI263" s="399">
        <v>24</v>
      </c>
      <c r="BJ263" s="399">
        <v>25</v>
      </c>
      <c r="BK263" s="399">
        <v>26</v>
      </c>
      <c r="BL263" s="399">
        <v>27</v>
      </c>
      <c r="BM263" s="399">
        <v>28</v>
      </c>
      <c r="BN263" s="399">
        <v>29</v>
      </c>
      <c r="BO263" s="399">
        <v>30</v>
      </c>
      <c r="BP263" s="267"/>
      <c r="BQ263" s="423" t="s">
        <v>314</v>
      </c>
      <c r="BR263" s="331"/>
      <c r="BS263" s="324"/>
      <c r="BT263" s="324"/>
    </row>
    <row r="264" spans="35:72" ht="13.5" customHeight="1" x14ac:dyDescent="0.5">
      <c r="AI264" s="326"/>
      <c r="AJ264" s="322"/>
      <c r="AK264" s="399"/>
      <c r="AL264" s="399"/>
      <c r="AM264" s="399"/>
      <c r="AN264" s="399"/>
      <c r="AO264" s="399"/>
      <c r="AP264" s="399"/>
      <c r="AQ264" s="399"/>
      <c r="AR264" s="399"/>
      <c r="AS264" s="399"/>
      <c r="AT264" s="399"/>
      <c r="AU264" s="399"/>
      <c r="AV264" s="399"/>
      <c r="AW264" s="399"/>
      <c r="AX264" s="399"/>
      <c r="AY264" s="399"/>
      <c r="AZ264" s="399"/>
      <c r="BA264" s="399"/>
      <c r="BB264" s="399"/>
      <c r="BC264" s="399"/>
      <c r="BD264" s="399"/>
      <c r="BE264" s="399"/>
      <c r="BF264" s="399"/>
      <c r="BG264" s="399"/>
      <c r="BH264" s="399"/>
      <c r="BI264" s="399"/>
      <c r="BJ264" s="399"/>
      <c r="BK264" s="399"/>
      <c r="BL264" s="399"/>
      <c r="BM264" s="399"/>
      <c r="BN264" s="399"/>
      <c r="BO264" s="399"/>
      <c r="BP264" s="267"/>
      <c r="BQ264" s="423" t="s">
        <v>323</v>
      </c>
      <c r="BR264" s="331"/>
      <c r="BS264" s="324"/>
      <c r="BT264" s="324"/>
    </row>
    <row r="265" spans="35:72" ht="13.5" customHeight="1" x14ac:dyDescent="0.5">
      <c r="AI265" s="326"/>
      <c r="AJ265" s="322"/>
      <c r="AK265" s="410">
        <v>1</v>
      </c>
      <c r="AL265" s="285"/>
      <c r="AM265" s="285"/>
      <c r="AN265" s="285"/>
      <c r="AO265" s="285"/>
      <c r="AP265" s="285"/>
      <c r="AQ265" s="285"/>
      <c r="AR265" s="285"/>
      <c r="AS265" s="285"/>
      <c r="AT265" s="285"/>
      <c r="AU265" s="285"/>
      <c r="AV265" s="285"/>
      <c r="AW265" s="285"/>
      <c r="AX265" s="285"/>
      <c r="AY265" s="285"/>
      <c r="AZ265" s="285"/>
      <c r="BA265" s="285"/>
      <c r="BB265" s="285"/>
      <c r="BC265" s="285"/>
      <c r="BD265" s="285"/>
      <c r="BE265" s="285"/>
      <c r="BF265" s="285"/>
      <c r="BG265" s="285"/>
      <c r="BH265" s="285"/>
      <c r="BI265" s="285"/>
      <c r="BJ265" s="285"/>
      <c r="BK265" s="285"/>
      <c r="BL265" s="285"/>
      <c r="BM265" s="285"/>
      <c r="BN265" s="285"/>
      <c r="BO265" s="285"/>
      <c r="BP265" s="267"/>
      <c r="BQ265" s="407" t="str">
        <f t="shared" ref="BQ265:BQ288" si="28">IFERROR(AVERAGE(AL265:BO265),"")</f>
        <v/>
      </c>
      <c r="BR265" s="331"/>
      <c r="BS265" s="324"/>
      <c r="BT265" s="324"/>
    </row>
    <row r="266" spans="35:72" ht="13.5" customHeight="1" x14ac:dyDescent="0.5">
      <c r="AI266" s="326"/>
      <c r="AJ266" s="322"/>
      <c r="AK266" s="410">
        <v>2</v>
      </c>
      <c r="AL266" s="285"/>
      <c r="AM266" s="285"/>
      <c r="AN266" s="285"/>
      <c r="AO266" s="285"/>
      <c r="AP266" s="285"/>
      <c r="AQ266" s="285"/>
      <c r="AR266" s="285"/>
      <c r="AS266" s="285"/>
      <c r="AT266" s="285"/>
      <c r="AU266" s="285"/>
      <c r="AV266" s="285"/>
      <c r="AW266" s="285"/>
      <c r="AX266" s="285"/>
      <c r="AY266" s="285"/>
      <c r="AZ266" s="285"/>
      <c r="BA266" s="285"/>
      <c r="BB266" s="285"/>
      <c r="BC266" s="285"/>
      <c r="BD266" s="285"/>
      <c r="BE266" s="285"/>
      <c r="BF266" s="285"/>
      <c r="BG266" s="285"/>
      <c r="BH266" s="285"/>
      <c r="BI266" s="285"/>
      <c r="BJ266" s="285"/>
      <c r="BK266" s="285"/>
      <c r="BL266" s="285"/>
      <c r="BM266" s="285"/>
      <c r="BN266" s="285"/>
      <c r="BO266" s="285"/>
      <c r="BP266" s="267"/>
      <c r="BQ266" s="408" t="str">
        <f t="shared" si="28"/>
        <v/>
      </c>
      <c r="BR266" s="331"/>
      <c r="BS266" s="324"/>
      <c r="BT266" s="324"/>
    </row>
    <row r="267" spans="35:72" ht="13.5" customHeight="1" x14ac:dyDescent="0.5">
      <c r="AI267" s="326"/>
      <c r="AJ267" s="322"/>
      <c r="AK267" s="410">
        <v>3</v>
      </c>
      <c r="AL267" s="285"/>
      <c r="AM267" s="285"/>
      <c r="AN267" s="285"/>
      <c r="AO267" s="285"/>
      <c r="AP267" s="285"/>
      <c r="AQ267" s="285"/>
      <c r="AR267" s="285"/>
      <c r="AS267" s="285"/>
      <c r="AT267" s="285"/>
      <c r="AU267" s="285"/>
      <c r="AV267" s="285"/>
      <c r="AW267" s="285"/>
      <c r="AX267" s="285"/>
      <c r="AY267" s="285"/>
      <c r="AZ267" s="285"/>
      <c r="BA267" s="285"/>
      <c r="BB267" s="285"/>
      <c r="BC267" s="285"/>
      <c r="BD267" s="285"/>
      <c r="BE267" s="285"/>
      <c r="BF267" s="285"/>
      <c r="BG267" s="285"/>
      <c r="BH267" s="285"/>
      <c r="BI267" s="285"/>
      <c r="BJ267" s="285"/>
      <c r="BK267" s="285"/>
      <c r="BL267" s="285"/>
      <c r="BM267" s="285"/>
      <c r="BN267" s="285"/>
      <c r="BO267" s="285"/>
      <c r="BP267" s="267"/>
      <c r="BQ267" s="408" t="str">
        <f t="shared" si="28"/>
        <v/>
      </c>
      <c r="BR267" s="331"/>
      <c r="BS267" s="324"/>
      <c r="BT267" s="324"/>
    </row>
    <row r="268" spans="35:72" ht="13.5" customHeight="1" x14ac:dyDescent="0.5">
      <c r="AI268" s="326"/>
      <c r="AJ268" s="322"/>
      <c r="AK268" s="410">
        <v>4</v>
      </c>
      <c r="AL268" s="285"/>
      <c r="AM268" s="285"/>
      <c r="AN268" s="285"/>
      <c r="AO268" s="285"/>
      <c r="AP268" s="285"/>
      <c r="AQ268" s="285"/>
      <c r="AR268" s="285"/>
      <c r="AS268" s="285"/>
      <c r="AT268" s="285"/>
      <c r="AU268" s="285"/>
      <c r="AV268" s="285"/>
      <c r="AW268" s="285"/>
      <c r="AX268" s="285"/>
      <c r="AY268" s="285"/>
      <c r="AZ268" s="285"/>
      <c r="BA268" s="285"/>
      <c r="BB268" s="285"/>
      <c r="BC268" s="285"/>
      <c r="BD268" s="285"/>
      <c r="BE268" s="285"/>
      <c r="BF268" s="285"/>
      <c r="BG268" s="285"/>
      <c r="BH268" s="285"/>
      <c r="BI268" s="285"/>
      <c r="BJ268" s="285"/>
      <c r="BK268" s="285"/>
      <c r="BL268" s="285"/>
      <c r="BM268" s="285"/>
      <c r="BN268" s="285"/>
      <c r="BO268" s="285"/>
      <c r="BP268" s="267"/>
      <c r="BQ268" s="408" t="str">
        <f t="shared" si="28"/>
        <v/>
      </c>
      <c r="BR268" s="331"/>
      <c r="BS268" s="324"/>
      <c r="BT268" s="324"/>
    </row>
    <row r="269" spans="35:72" ht="15" customHeight="1" x14ac:dyDescent="0.5">
      <c r="AI269" s="326"/>
      <c r="AJ269" s="322"/>
      <c r="AK269" s="410">
        <v>5</v>
      </c>
      <c r="AL269" s="285"/>
      <c r="AM269" s="285"/>
      <c r="AN269" s="285"/>
      <c r="AO269" s="285"/>
      <c r="AP269" s="285"/>
      <c r="AQ269" s="285"/>
      <c r="AR269" s="285"/>
      <c r="AS269" s="285"/>
      <c r="AT269" s="285"/>
      <c r="AU269" s="285"/>
      <c r="AV269" s="285"/>
      <c r="AW269" s="285"/>
      <c r="AX269" s="285"/>
      <c r="AY269" s="285"/>
      <c r="AZ269" s="285"/>
      <c r="BA269" s="285"/>
      <c r="BB269" s="285"/>
      <c r="BC269" s="285"/>
      <c r="BD269" s="285"/>
      <c r="BE269" s="285"/>
      <c r="BF269" s="285"/>
      <c r="BG269" s="285"/>
      <c r="BH269" s="285"/>
      <c r="BI269" s="285"/>
      <c r="BJ269" s="285"/>
      <c r="BK269" s="285"/>
      <c r="BL269" s="285"/>
      <c r="BM269" s="285"/>
      <c r="BN269" s="285"/>
      <c r="BO269" s="285"/>
      <c r="BP269" s="267"/>
      <c r="BQ269" s="408" t="str">
        <f t="shared" si="28"/>
        <v/>
      </c>
      <c r="BR269" s="331"/>
      <c r="BS269" s="324"/>
      <c r="BT269" s="324"/>
    </row>
    <row r="270" spans="35:72" ht="13.5" customHeight="1" x14ac:dyDescent="0.5">
      <c r="AI270" s="326"/>
      <c r="AJ270" s="322"/>
      <c r="AK270" s="410">
        <v>6</v>
      </c>
      <c r="AL270" s="285"/>
      <c r="AM270" s="285"/>
      <c r="AN270" s="285"/>
      <c r="AO270" s="285"/>
      <c r="AP270" s="285"/>
      <c r="AQ270" s="285"/>
      <c r="AR270" s="285"/>
      <c r="AS270" s="285"/>
      <c r="AT270" s="285"/>
      <c r="AU270" s="285"/>
      <c r="AV270" s="285"/>
      <c r="AW270" s="285"/>
      <c r="AX270" s="285"/>
      <c r="AY270" s="285"/>
      <c r="AZ270" s="285"/>
      <c r="BA270" s="285"/>
      <c r="BB270" s="285"/>
      <c r="BC270" s="285"/>
      <c r="BD270" s="285"/>
      <c r="BE270" s="285"/>
      <c r="BF270" s="285"/>
      <c r="BG270" s="285"/>
      <c r="BH270" s="285"/>
      <c r="BI270" s="285"/>
      <c r="BJ270" s="285"/>
      <c r="BK270" s="285"/>
      <c r="BL270" s="285"/>
      <c r="BM270" s="285"/>
      <c r="BN270" s="285"/>
      <c r="BO270" s="285"/>
      <c r="BP270" s="267"/>
      <c r="BQ270" s="408" t="str">
        <f t="shared" si="28"/>
        <v/>
      </c>
      <c r="BR270" s="331"/>
      <c r="BS270" s="324"/>
      <c r="BT270" s="324"/>
    </row>
    <row r="271" spans="35:72" ht="13.5" customHeight="1" x14ac:dyDescent="0.5">
      <c r="AI271" s="326"/>
      <c r="AJ271" s="322"/>
      <c r="AK271" s="410">
        <v>7</v>
      </c>
      <c r="AL271" s="285"/>
      <c r="AM271" s="285"/>
      <c r="AN271" s="285"/>
      <c r="AO271" s="285"/>
      <c r="AP271" s="285"/>
      <c r="AQ271" s="285"/>
      <c r="AR271" s="285"/>
      <c r="AS271" s="285"/>
      <c r="AT271" s="285"/>
      <c r="AU271" s="285"/>
      <c r="AV271" s="285"/>
      <c r="AW271" s="285"/>
      <c r="AX271" s="285"/>
      <c r="AY271" s="285"/>
      <c r="AZ271" s="285"/>
      <c r="BA271" s="285"/>
      <c r="BB271" s="285"/>
      <c r="BC271" s="285"/>
      <c r="BD271" s="285"/>
      <c r="BE271" s="285"/>
      <c r="BF271" s="285"/>
      <c r="BG271" s="285"/>
      <c r="BH271" s="285"/>
      <c r="BI271" s="285"/>
      <c r="BJ271" s="285"/>
      <c r="BK271" s="285"/>
      <c r="BL271" s="285"/>
      <c r="BM271" s="285"/>
      <c r="BN271" s="285"/>
      <c r="BO271" s="285"/>
      <c r="BP271" s="267"/>
      <c r="BQ271" s="408" t="str">
        <f t="shared" si="28"/>
        <v/>
      </c>
      <c r="BR271" s="331"/>
      <c r="BS271" s="324"/>
      <c r="BT271" s="324"/>
    </row>
    <row r="272" spans="35:72" ht="13.5" customHeight="1" x14ac:dyDescent="0.5">
      <c r="AI272" s="326"/>
      <c r="AJ272" s="322"/>
      <c r="AK272" s="410">
        <v>8</v>
      </c>
      <c r="AL272" s="285"/>
      <c r="AM272" s="285"/>
      <c r="AN272" s="285"/>
      <c r="AO272" s="285"/>
      <c r="AP272" s="285"/>
      <c r="AQ272" s="285"/>
      <c r="AR272" s="285"/>
      <c r="AS272" s="285"/>
      <c r="AT272" s="285"/>
      <c r="AU272" s="285"/>
      <c r="AV272" s="285"/>
      <c r="AW272" s="285"/>
      <c r="AX272" s="285"/>
      <c r="AY272" s="285"/>
      <c r="AZ272" s="285"/>
      <c r="BA272" s="285"/>
      <c r="BB272" s="285"/>
      <c r="BC272" s="285"/>
      <c r="BD272" s="285"/>
      <c r="BE272" s="285"/>
      <c r="BF272" s="285"/>
      <c r="BG272" s="285"/>
      <c r="BH272" s="285"/>
      <c r="BI272" s="285"/>
      <c r="BJ272" s="285"/>
      <c r="BK272" s="285"/>
      <c r="BL272" s="285"/>
      <c r="BM272" s="285"/>
      <c r="BN272" s="285"/>
      <c r="BO272" s="285"/>
      <c r="BP272" s="267"/>
      <c r="BQ272" s="408" t="str">
        <f t="shared" si="28"/>
        <v/>
      </c>
      <c r="BR272" s="331"/>
      <c r="BS272" s="324"/>
      <c r="BT272" s="324"/>
    </row>
    <row r="273" spans="35:72" ht="13.5" customHeight="1" x14ac:dyDescent="0.5">
      <c r="AI273" s="326"/>
      <c r="AJ273" s="322"/>
      <c r="AK273" s="410">
        <v>9</v>
      </c>
      <c r="AL273" s="285"/>
      <c r="AM273" s="285"/>
      <c r="AN273" s="285"/>
      <c r="AO273" s="285"/>
      <c r="AP273" s="285"/>
      <c r="AQ273" s="285"/>
      <c r="AR273" s="285"/>
      <c r="AS273" s="285"/>
      <c r="AT273" s="285"/>
      <c r="AU273" s="285"/>
      <c r="AV273" s="285"/>
      <c r="AW273" s="285"/>
      <c r="AX273" s="285"/>
      <c r="AY273" s="285"/>
      <c r="AZ273" s="285"/>
      <c r="BA273" s="285"/>
      <c r="BB273" s="285"/>
      <c r="BC273" s="285"/>
      <c r="BD273" s="285"/>
      <c r="BE273" s="285"/>
      <c r="BF273" s="285"/>
      <c r="BG273" s="285"/>
      <c r="BH273" s="285"/>
      <c r="BI273" s="285"/>
      <c r="BJ273" s="285"/>
      <c r="BK273" s="285"/>
      <c r="BL273" s="285"/>
      <c r="BM273" s="285"/>
      <c r="BN273" s="285"/>
      <c r="BO273" s="285"/>
      <c r="BP273" s="267"/>
      <c r="BQ273" s="408" t="str">
        <f t="shared" si="28"/>
        <v/>
      </c>
      <c r="BR273" s="331"/>
      <c r="BS273" s="324"/>
      <c r="BT273" s="324"/>
    </row>
    <row r="274" spans="35:72" ht="13.5" customHeight="1" x14ac:dyDescent="0.5">
      <c r="AI274" s="326"/>
      <c r="AJ274" s="322"/>
      <c r="AK274" s="410">
        <v>10</v>
      </c>
      <c r="AL274" s="285"/>
      <c r="AM274" s="285"/>
      <c r="AN274" s="285"/>
      <c r="AO274" s="285"/>
      <c r="AP274" s="285"/>
      <c r="AQ274" s="285"/>
      <c r="AR274" s="285"/>
      <c r="AS274" s="285"/>
      <c r="AT274" s="285"/>
      <c r="AU274" s="285"/>
      <c r="AV274" s="285"/>
      <c r="AW274" s="285"/>
      <c r="AX274" s="285"/>
      <c r="AY274" s="285"/>
      <c r="AZ274" s="285"/>
      <c r="BA274" s="285"/>
      <c r="BB274" s="285"/>
      <c r="BC274" s="285"/>
      <c r="BD274" s="285"/>
      <c r="BE274" s="285"/>
      <c r="BF274" s="285"/>
      <c r="BG274" s="285"/>
      <c r="BH274" s="285"/>
      <c r="BI274" s="285"/>
      <c r="BJ274" s="285"/>
      <c r="BK274" s="285"/>
      <c r="BL274" s="285"/>
      <c r="BM274" s="285"/>
      <c r="BN274" s="285"/>
      <c r="BO274" s="285"/>
      <c r="BP274" s="267"/>
      <c r="BQ274" s="408" t="str">
        <f t="shared" si="28"/>
        <v/>
      </c>
      <c r="BR274" s="331"/>
      <c r="BS274" s="324"/>
      <c r="BT274" s="324"/>
    </row>
    <row r="275" spans="35:72" ht="13.5" customHeight="1" x14ac:dyDescent="0.5">
      <c r="AI275" s="326"/>
      <c r="AJ275" s="322"/>
      <c r="AK275" s="410">
        <v>11</v>
      </c>
      <c r="AL275" s="285"/>
      <c r="AM275" s="285"/>
      <c r="AN275" s="285"/>
      <c r="AO275" s="285"/>
      <c r="AP275" s="285"/>
      <c r="AQ275" s="285"/>
      <c r="AR275" s="285"/>
      <c r="AS275" s="285"/>
      <c r="AT275" s="285"/>
      <c r="AU275" s="285"/>
      <c r="AV275" s="285"/>
      <c r="AW275" s="285"/>
      <c r="AX275" s="285"/>
      <c r="AY275" s="285"/>
      <c r="AZ275" s="285"/>
      <c r="BA275" s="285"/>
      <c r="BB275" s="285"/>
      <c r="BC275" s="285"/>
      <c r="BD275" s="285"/>
      <c r="BE275" s="285"/>
      <c r="BF275" s="285"/>
      <c r="BG275" s="285"/>
      <c r="BH275" s="285"/>
      <c r="BI275" s="285"/>
      <c r="BJ275" s="285"/>
      <c r="BK275" s="285"/>
      <c r="BL275" s="285"/>
      <c r="BM275" s="285"/>
      <c r="BN275" s="285"/>
      <c r="BO275" s="285"/>
      <c r="BP275" s="267"/>
      <c r="BQ275" s="408" t="str">
        <f t="shared" si="28"/>
        <v/>
      </c>
      <c r="BR275" s="331"/>
      <c r="BS275" s="324"/>
      <c r="BT275" s="324"/>
    </row>
    <row r="276" spans="35:72" ht="13.5" customHeight="1" x14ac:dyDescent="0.5">
      <c r="AI276" s="326"/>
      <c r="AJ276" s="322"/>
      <c r="AK276" s="410">
        <v>12</v>
      </c>
      <c r="AL276" s="285"/>
      <c r="AM276" s="285"/>
      <c r="AN276" s="285"/>
      <c r="AO276" s="285"/>
      <c r="AP276" s="285"/>
      <c r="AQ276" s="285"/>
      <c r="AR276" s="285"/>
      <c r="AS276" s="285"/>
      <c r="AT276" s="285"/>
      <c r="AU276" s="285"/>
      <c r="AV276" s="285"/>
      <c r="AW276" s="285"/>
      <c r="AX276" s="285"/>
      <c r="AY276" s="285"/>
      <c r="AZ276" s="285"/>
      <c r="BA276" s="285"/>
      <c r="BB276" s="285"/>
      <c r="BC276" s="285"/>
      <c r="BD276" s="285"/>
      <c r="BE276" s="285"/>
      <c r="BF276" s="285"/>
      <c r="BG276" s="285"/>
      <c r="BH276" s="285"/>
      <c r="BI276" s="285"/>
      <c r="BJ276" s="285"/>
      <c r="BK276" s="285"/>
      <c r="BL276" s="285"/>
      <c r="BM276" s="285"/>
      <c r="BN276" s="285"/>
      <c r="BO276" s="285"/>
      <c r="BP276" s="267"/>
      <c r="BQ276" s="408" t="str">
        <f t="shared" si="28"/>
        <v/>
      </c>
      <c r="BR276" s="331"/>
      <c r="BS276" s="324"/>
      <c r="BT276" s="324"/>
    </row>
    <row r="277" spans="35:72" ht="13.5" customHeight="1" x14ac:dyDescent="0.5">
      <c r="AI277" s="326"/>
      <c r="AJ277" s="322"/>
      <c r="AK277" s="410">
        <v>13</v>
      </c>
      <c r="AL277" s="285"/>
      <c r="AM277" s="285"/>
      <c r="AN277" s="285"/>
      <c r="AO277" s="285"/>
      <c r="AP277" s="285"/>
      <c r="AQ277" s="285"/>
      <c r="AR277" s="285"/>
      <c r="AS277" s="285"/>
      <c r="AT277" s="285"/>
      <c r="AU277" s="285"/>
      <c r="AV277" s="285"/>
      <c r="AW277" s="285"/>
      <c r="AX277" s="285"/>
      <c r="AY277" s="285"/>
      <c r="AZ277" s="285"/>
      <c r="BA277" s="285"/>
      <c r="BB277" s="285"/>
      <c r="BC277" s="285"/>
      <c r="BD277" s="285"/>
      <c r="BE277" s="285"/>
      <c r="BF277" s="285"/>
      <c r="BG277" s="285"/>
      <c r="BH277" s="285"/>
      <c r="BI277" s="285"/>
      <c r="BJ277" s="285"/>
      <c r="BK277" s="285"/>
      <c r="BL277" s="285"/>
      <c r="BM277" s="285"/>
      <c r="BN277" s="285"/>
      <c r="BO277" s="285"/>
      <c r="BP277" s="267"/>
      <c r="BQ277" s="408" t="str">
        <f t="shared" si="28"/>
        <v/>
      </c>
      <c r="BR277" s="331"/>
      <c r="BS277" s="324"/>
      <c r="BT277" s="324"/>
    </row>
    <row r="278" spans="35:72" ht="13.5" customHeight="1" x14ac:dyDescent="0.5">
      <c r="AI278" s="326"/>
      <c r="AJ278" s="322"/>
      <c r="AK278" s="410">
        <v>14</v>
      </c>
      <c r="AL278" s="285"/>
      <c r="AM278" s="285"/>
      <c r="AN278" s="285"/>
      <c r="AO278" s="285"/>
      <c r="AP278" s="285"/>
      <c r="AQ278" s="285"/>
      <c r="AR278" s="285"/>
      <c r="AS278" s="285"/>
      <c r="AT278" s="285"/>
      <c r="AU278" s="285"/>
      <c r="AV278" s="285"/>
      <c r="AW278" s="285"/>
      <c r="AX278" s="285"/>
      <c r="AY278" s="285"/>
      <c r="AZ278" s="285"/>
      <c r="BA278" s="285"/>
      <c r="BB278" s="285"/>
      <c r="BC278" s="285"/>
      <c r="BD278" s="285"/>
      <c r="BE278" s="285"/>
      <c r="BF278" s="285"/>
      <c r="BG278" s="285"/>
      <c r="BH278" s="285"/>
      <c r="BI278" s="285"/>
      <c r="BJ278" s="285"/>
      <c r="BK278" s="285"/>
      <c r="BL278" s="285"/>
      <c r="BM278" s="285"/>
      <c r="BN278" s="285"/>
      <c r="BO278" s="285"/>
      <c r="BP278" s="267"/>
      <c r="BQ278" s="408" t="str">
        <f t="shared" si="28"/>
        <v/>
      </c>
      <c r="BR278" s="331"/>
      <c r="BS278" s="324"/>
      <c r="BT278" s="324"/>
    </row>
    <row r="279" spans="35:72" ht="13.5" customHeight="1" x14ac:dyDescent="0.5">
      <c r="AI279" s="326"/>
      <c r="AJ279" s="280"/>
      <c r="AK279" s="410">
        <v>15</v>
      </c>
      <c r="AL279" s="285"/>
      <c r="AM279" s="285"/>
      <c r="AN279" s="285"/>
      <c r="AO279" s="285"/>
      <c r="AP279" s="285"/>
      <c r="AQ279" s="285"/>
      <c r="AR279" s="285"/>
      <c r="AS279" s="285"/>
      <c r="AT279" s="285"/>
      <c r="AU279" s="285"/>
      <c r="AV279" s="285"/>
      <c r="AW279" s="285"/>
      <c r="AX279" s="285"/>
      <c r="AY279" s="285"/>
      <c r="AZ279" s="285"/>
      <c r="BA279" s="285"/>
      <c r="BB279" s="285"/>
      <c r="BC279" s="285"/>
      <c r="BD279" s="285"/>
      <c r="BE279" s="285"/>
      <c r="BF279" s="285"/>
      <c r="BG279" s="285"/>
      <c r="BH279" s="285"/>
      <c r="BI279" s="285"/>
      <c r="BJ279" s="285"/>
      <c r="BK279" s="285"/>
      <c r="BL279" s="285"/>
      <c r="BM279" s="285"/>
      <c r="BN279" s="285"/>
      <c r="BO279" s="285"/>
      <c r="BP279" s="267"/>
      <c r="BQ279" s="408" t="str">
        <f t="shared" si="28"/>
        <v/>
      </c>
      <c r="BR279" s="331"/>
      <c r="BS279" s="324"/>
      <c r="BT279" s="324"/>
    </row>
    <row r="280" spans="35:72" ht="13.5" customHeight="1" x14ac:dyDescent="0.5">
      <c r="AI280" s="326"/>
      <c r="AJ280" s="280"/>
      <c r="AK280" s="410">
        <v>16</v>
      </c>
      <c r="AL280" s="285"/>
      <c r="AM280" s="285"/>
      <c r="AN280" s="285"/>
      <c r="AO280" s="285"/>
      <c r="AP280" s="285"/>
      <c r="AQ280" s="285"/>
      <c r="AR280" s="285"/>
      <c r="AS280" s="285"/>
      <c r="AT280" s="285"/>
      <c r="AU280" s="285"/>
      <c r="AV280" s="285"/>
      <c r="AW280" s="285"/>
      <c r="AX280" s="285"/>
      <c r="AY280" s="285"/>
      <c r="AZ280" s="285"/>
      <c r="BA280" s="285"/>
      <c r="BB280" s="285"/>
      <c r="BC280" s="285"/>
      <c r="BD280" s="285"/>
      <c r="BE280" s="285"/>
      <c r="BF280" s="285"/>
      <c r="BG280" s="285"/>
      <c r="BH280" s="285"/>
      <c r="BI280" s="285"/>
      <c r="BJ280" s="285"/>
      <c r="BK280" s="285"/>
      <c r="BL280" s="285"/>
      <c r="BM280" s="285"/>
      <c r="BN280" s="285"/>
      <c r="BO280" s="285"/>
      <c r="BP280" s="267"/>
      <c r="BQ280" s="408" t="str">
        <f t="shared" si="28"/>
        <v/>
      </c>
      <c r="BR280" s="331"/>
      <c r="BS280" s="324"/>
      <c r="BT280" s="324"/>
    </row>
    <row r="281" spans="35:72" ht="13.5" customHeight="1" x14ac:dyDescent="0.5">
      <c r="AI281" s="326"/>
      <c r="AJ281" s="280"/>
      <c r="AK281" s="410">
        <v>17</v>
      </c>
      <c r="AL281" s="285"/>
      <c r="AM281" s="285"/>
      <c r="AN281" s="285"/>
      <c r="AO281" s="285"/>
      <c r="AP281" s="285"/>
      <c r="AQ281" s="285"/>
      <c r="AR281" s="285"/>
      <c r="AS281" s="285"/>
      <c r="AT281" s="285"/>
      <c r="AU281" s="285"/>
      <c r="AV281" s="285"/>
      <c r="AW281" s="285"/>
      <c r="AX281" s="285"/>
      <c r="AY281" s="285"/>
      <c r="AZ281" s="285"/>
      <c r="BA281" s="285"/>
      <c r="BB281" s="285"/>
      <c r="BC281" s="285"/>
      <c r="BD281" s="285"/>
      <c r="BE281" s="285"/>
      <c r="BF281" s="285"/>
      <c r="BG281" s="285"/>
      <c r="BH281" s="285"/>
      <c r="BI281" s="285"/>
      <c r="BJ281" s="285"/>
      <c r="BK281" s="285"/>
      <c r="BL281" s="285"/>
      <c r="BM281" s="285"/>
      <c r="BN281" s="285"/>
      <c r="BO281" s="285"/>
      <c r="BP281" s="267"/>
      <c r="BQ281" s="408" t="str">
        <f t="shared" si="28"/>
        <v/>
      </c>
      <c r="BR281" s="331"/>
      <c r="BS281" s="324"/>
      <c r="BT281" s="324"/>
    </row>
    <row r="282" spans="35:72" ht="13.5" customHeight="1" x14ac:dyDescent="0.5">
      <c r="AI282" s="326"/>
      <c r="AJ282" s="280"/>
      <c r="AK282" s="410">
        <v>18</v>
      </c>
      <c r="AL282" s="285"/>
      <c r="AM282" s="285"/>
      <c r="AN282" s="285"/>
      <c r="AO282" s="285"/>
      <c r="AP282" s="285"/>
      <c r="AQ282" s="285"/>
      <c r="AR282" s="285"/>
      <c r="AS282" s="285"/>
      <c r="AT282" s="285"/>
      <c r="AU282" s="285"/>
      <c r="AV282" s="285"/>
      <c r="AW282" s="285"/>
      <c r="AX282" s="285"/>
      <c r="AY282" s="285"/>
      <c r="AZ282" s="285"/>
      <c r="BA282" s="285"/>
      <c r="BB282" s="285"/>
      <c r="BC282" s="285"/>
      <c r="BD282" s="285"/>
      <c r="BE282" s="285"/>
      <c r="BF282" s="285"/>
      <c r="BG282" s="285"/>
      <c r="BH282" s="285"/>
      <c r="BI282" s="285"/>
      <c r="BJ282" s="285"/>
      <c r="BK282" s="285"/>
      <c r="BL282" s="285"/>
      <c r="BM282" s="285"/>
      <c r="BN282" s="285"/>
      <c r="BO282" s="285"/>
      <c r="BP282" s="267"/>
      <c r="BQ282" s="408" t="str">
        <f t="shared" si="28"/>
        <v/>
      </c>
      <c r="BR282" s="331"/>
      <c r="BS282" s="324"/>
      <c r="BT282" s="324"/>
    </row>
    <row r="283" spans="35:72" ht="13.5" customHeight="1" x14ac:dyDescent="0.5">
      <c r="AI283" s="326"/>
      <c r="AJ283" s="280"/>
      <c r="AK283" s="410">
        <v>19</v>
      </c>
      <c r="AL283" s="285"/>
      <c r="AM283" s="285"/>
      <c r="AN283" s="285"/>
      <c r="AO283" s="285"/>
      <c r="AP283" s="285"/>
      <c r="AQ283" s="285"/>
      <c r="AR283" s="285"/>
      <c r="AS283" s="285"/>
      <c r="AT283" s="285"/>
      <c r="AU283" s="285"/>
      <c r="AV283" s="285"/>
      <c r="AW283" s="285"/>
      <c r="AX283" s="285"/>
      <c r="AY283" s="285"/>
      <c r="AZ283" s="285"/>
      <c r="BA283" s="285"/>
      <c r="BB283" s="285"/>
      <c r="BC283" s="285"/>
      <c r="BD283" s="285"/>
      <c r="BE283" s="285"/>
      <c r="BF283" s="285"/>
      <c r="BG283" s="285"/>
      <c r="BH283" s="285"/>
      <c r="BI283" s="285"/>
      <c r="BJ283" s="285"/>
      <c r="BK283" s="285"/>
      <c r="BL283" s="285"/>
      <c r="BM283" s="285"/>
      <c r="BN283" s="285"/>
      <c r="BO283" s="285"/>
      <c r="BP283" s="267"/>
      <c r="BQ283" s="408" t="str">
        <f t="shared" si="28"/>
        <v/>
      </c>
      <c r="BR283" s="331"/>
      <c r="BS283" s="324"/>
      <c r="BT283" s="324"/>
    </row>
    <row r="284" spans="35:72" ht="13.5" customHeight="1" x14ac:dyDescent="0.5">
      <c r="AI284" s="326"/>
      <c r="AJ284" s="280"/>
      <c r="AK284" s="410">
        <v>20</v>
      </c>
      <c r="AL284" s="285"/>
      <c r="AM284" s="285"/>
      <c r="AN284" s="285"/>
      <c r="AO284" s="285"/>
      <c r="AP284" s="285"/>
      <c r="AQ284" s="285"/>
      <c r="AR284" s="285"/>
      <c r="AS284" s="285"/>
      <c r="AT284" s="285"/>
      <c r="AU284" s="285"/>
      <c r="AV284" s="285"/>
      <c r="AW284" s="285"/>
      <c r="AX284" s="285"/>
      <c r="AY284" s="285"/>
      <c r="AZ284" s="285"/>
      <c r="BA284" s="285"/>
      <c r="BB284" s="285"/>
      <c r="BC284" s="285"/>
      <c r="BD284" s="285"/>
      <c r="BE284" s="285"/>
      <c r="BF284" s="285"/>
      <c r="BG284" s="285"/>
      <c r="BH284" s="285"/>
      <c r="BI284" s="285"/>
      <c r="BJ284" s="285"/>
      <c r="BK284" s="285"/>
      <c r="BL284" s="285"/>
      <c r="BM284" s="285"/>
      <c r="BN284" s="285"/>
      <c r="BO284" s="285"/>
      <c r="BP284" s="267"/>
      <c r="BQ284" s="408" t="str">
        <f t="shared" si="28"/>
        <v/>
      </c>
      <c r="BR284" s="331"/>
      <c r="BS284" s="324"/>
      <c r="BT284" s="324"/>
    </row>
    <row r="285" spans="35:72" ht="13.5" customHeight="1" x14ac:dyDescent="0.5">
      <c r="AI285" s="326"/>
      <c r="AJ285" s="280"/>
      <c r="AK285" s="410">
        <v>21</v>
      </c>
      <c r="AL285" s="285"/>
      <c r="AM285" s="285"/>
      <c r="AN285" s="285"/>
      <c r="AO285" s="285"/>
      <c r="AP285" s="285"/>
      <c r="AQ285" s="285"/>
      <c r="AR285" s="285"/>
      <c r="AS285" s="285"/>
      <c r="AT285" s="285"/>
      <c r="AU285" s="285"/>
      <c r="AV285" s="285"/>
      <c r="AW285" s="285"/>
      <c r="AX285" s="285"/>
      <c r="AY285" s="285"/>
      <c r="AZ285" s="285"/>
      <c r="BA285" s="285"/>
      <c r="BB285" s="285"/>
      <c r="BC285" s="285"/>
      <c r="BD285" s="285"/>
      <c r="BE285" s="285"/>
      <c r="BF285" s="285"/>
      <c r="BG285" s="285"/>
      <c r="BH285" s="285"/>
      <c r="BI285" s="285"/>
      <c r="BJ285" s="285"/>
      <c r="BK285" s="285"/>
      <c r="BL285" s="285"/>
      <c r="BM285" s="285"/>
      <c r="BN285" s="285"/>
      <c r="BO285" s="285"/>
      <c r="BP285" s="267"/>
      <c r="BQ285" s="408" t="str">
        <f t="shared" si="28"/>
        <v/>
      </c>
      <c r="BR285" s="331"/>
      <c r="BS285" s="324"/>
      <c r="BT285" s="324"/>
    </row>
    <row r="286" spans="35:72" ht="13.5" customHeight="1" x14ac:dyDescent="0.5">
      <c r="AI286" s="326"/>
      <c r="AJ286" s="280"/>
      <c r="AK286" s="410">
        <v>22</v>
      </c>
      <c r="AL286" s="285"/>
      <c r="AM286" s="285"/>
      <c r="AN286" s="285"/>
      <c r="AO286" s="285"/>
      <c r="AP286" s="285"/>
      <c r="AQ286" s="285"/>
      <c r="AR286" s="285"/>
      <c r="AS286" s="285"/>
      <c r="AT286" s="285"/>
      <c r="AU286" s="285"/>
      <c r="AV286" s="285"/>
      <c r="AW286" s="285"/>
      <c r="AX286" s="285"/>
      <c r="AY286" s="285"/>
      <c r="AZ286" s="285"/>
      <c r="BA286" s="285"/>
      <c r="BB286" s="285"/>
      <c r="BC286" s="285"/>
      <c r="BD286" s="285"/>
      <c r="BE286" s="285"/>
      <c r="BF286" s="285"/>
      <c r="BG286" s="285"/>
      <c r="BH286" s="285"/>
      <c r="BI286" s="285"/>
      <c r="BJ286" s="285"/>
      <c r="BK286" s="285"/>
      <c r="BL286" s="285"/>
      <c r="BM286" s="285"/>
      <c r="BN286" s="285"/>
      <c r="BO286" s="285"/>
      <c r="BP286" s="267"/>
      <c r="BQ286" s="408" t="str">
        <f t="shared" si="28"/>
        <v/>
      </c>
      <c r="BR286" s="331"/>
      <c r="BS286" s="324"/>
      <c r="BT286" s="324"/>
    </row>
    <row r="287" spans="35:72" ht="13.5" customHeight="1" x14ac:dyDescent="0.5">
      <c r="AI287" s="326"/>
      <c r="AJ287" s="280"/>
      <c r="AK287" s="410">
        <v>23</v>
      </c>
      <c r="AL287" s="285"/>
      <c r="AM287" s="285"/>
      <c r="AN287" s="285"/>
      <c r="AO287" s="285"/>
      <c r="AP287" s="285"/>
      <c r="AQ287" s="285"/>
      <c r="AR287" s="285"/>
      <c r="AS287" s="285"/>
      <c r="AT287" s="285"/>
      <c r="AU287" s="285"/>
      <c r="AV287" s="285"/>
      <c r="AW287" s="285"/>
      <c r="AX287" s="285"/>
      <c r="AY287" s="285"/>
      <c r="AZ287" s="285"/>
      <c r="BA287" s="285"/>
      <c r="BB287" s="285"/>
      <c r="BC287" s="285"/>
      <c r="BD287" s="285"/>
      <c r="BE287" s="285"/>
      <c r="BF287" s="285"/>
      <c r="BG287" s="285"/>
      <c r="BH287" s="285"/>
      <c r="BI287" s="285"/>
      <c r="BJ287" s="285"/>
      <c r="BK287" s="285"/>
      <c r="BL287" s="285"/>
      <c r="BM287" s="285"/>
      <c r="BN287" s="285"/>
      <c r="BO287" s="285"/>
      <c r="BP287" s="267"/>
      <c r="BQ287" s="408" t="str">
        <f t="shared" si="28"/>
        <v/>
      </c>
      <c r="BR287" s="331"/>
      <c r="BS287" s="324"/>
      <c r="BT287" s="324"/>
    </row>
    <row r="288" spans="35:72" ht="13.5" customHeight="1" x14ac:dyDescent="0.5">
      <c r="AI288" s="326"/>
      <c r="AJ288" s="280"/>
      <c r="AK288" s="411">
        <v>24</v>
      </c>
      <c r="AL288" s="294"/>
      <c r="AM288" s="294"/>
      <c r="AN288" s="294"/>
      <c r="AO288" s="294"/>
      <c r="AP288" s="294"/>
      <c r="AQ288" s="294"/>
      <c r="AR288" s="294"/>
      <c r="AS288" s="294"/>
      <c r="AT288" s="294"/>
      <c r="AU288" s="294"/>
      <c r="AV288" s="294"/>
      <c r="AW288" s="294"/>
      <c r="AX288" s="294"/>
      <c r="AY288" s="294"/>
      <c r="AZ288" s="294"/>
      <c r="BA288" s="294"/>
      <c r="BB288" s="294"/>
      <c r="BC288" s="294"/>
      <c r="BD288" s="294"/>
      <c r="BE288" s="294"/>
      <c r="BF288" s="294"/>
      <c r="BG288" s="294"/>
      <c r="BH288" s="294"/>
      <c r="BI288" s="294"/>
      <c r="BJ288" s="294"/>
      <c r="BK288" s="294"/>
      <c r="BL288" s="294"/>
      <c r="BM288" s="294"/>
      <c r="BN288" s="294"/>
      <c r="BO288" s="294"/>
      <c r="BP288" s="267"/>
      <c r="BQ288" s="409" t="str">
        <f t="shared" si="28"/>
        <v/>
      </c>
      <c r="BR288" s="331"/>
      <c r="BS288" s="324"/>
      <c r="BT288" s="324"/>
    </row>
    <row r="289" spans="35:72" ht="13.5" customHeight="1" x14ac:dyDescent="0.5">
      <c r="AI289" s="326"/>
      <c r="AJ289" s="280"/>
      <c r="AK289" s="274"/>
      <c r="AL289" s="267"/>
      <c r="AM289" s="267"/>
      <c r="AN289" s="267"/>
      <c r="AO289" s="267"/>
      <c r="AP289" s="267"/>
      <c r="AQ289" s="267"/>
      <c r="AR289" s="267"/>
      <c r="AS289" s="267"/>
      <c r="AT289" s="267"/>
      <c r="AU289" s="267"/>
      <c r="AV289" s="267"/>
      <c r="AW289" s="267"/>
      <c r="AX289" s="267"/>
      <c r="AY289" s="267"/>
      <c r="AZ289" s="267"/>
      <c r="BA289" s="267"/>
      <c r="BB289" s="267"/>
      <c r="BC289" s="267"/>
      <c r="BD289" s="267"/>
      <c r="BE289" s="267"/>
      <c r="BF289" s="267"/>
      <c r="BG289" s="267"/>
      <c r="BH289" s="267"/>
      <c r="BI289" s="267"/>
      <c r="BJ289" s="267"/>
      <c r="BK289" s="267"/>
      <c r="BL289" s="267"/>
      <c r="BM289" s="267"/>
      <c r="BN289" s="267"/>
      <c r="BO289" s="267"/>
      <c r="BP289" s="267"/>
      <c r="BQ289" s="267"/>
      <c r="BR289" s="331"/>
      <c r="BS289" s="324"/>
      <c r="BT289" s="324"/>
    </row>
    <row r="290" spans="35:72" ht="13.5" customHeight="1" x14ac:dyDescent="0.5">
      <c r="AI290" s="326"/>
      <c r="AJ290" s="296"/>
      <c r="AK290" s="394"/>
      <c r="AL290" s="297"/>
      <c r="AM290" s="297"/>
      <c r="AN290" s="297"/>
      <c r="AO290" s="297"/>
      <c r="AP290" s="297"/>
      <c r="AQ290" s="297"/>
      <c r="AR290" s="297"/>
      <c r="AS290" s="297"/>
      <c r="AT290" s="297"/>
      <c r="AU290" s="297"/>
      <c r="AV290" s="297"/>
      <c r="AW290" s="297"/>
      <c r="AX290" s="297"/>
      <c r="AY290" s="297"/>
      <c r="AZ290" s="297"/>
      <c r="BA290" s="297"/>
      <c r="BB290" s="297"/>
      <c r="BC290" s="297"/>
      <c r="BD290" s="297"/>
      <c r="BE290" s="297"/>
      <c r="BF290" s="297"/>
      <c r="BG290" s="297"/>
      <c r="BH290" s="297"/>
      <c r="BI290" s="297"/>
      <c r="BJ290" s="297"/>
      <c r="BK290" s="297"/>
      <c r="BL290" s="297"/>
      <c r="BM290" s="297"/>
      <c r="BN290" s="297"/>
      <c r="BO290" s="297"/>
      <c r="BP290" s="297"/>
      <c r="BQ290" s="297"/>
      <c r="BR290" s="298"/>
      <c r="BS290" s="324"/>
      <c r="BT290" s="324"/>
    </row>
    <row r="291" spans="35:72" ht="13.5" customHeight="1" x14ac:dyDescent="0.5">
      <c r="AI291" s="326"/>
      <c r="AJ291" s="321"/>
      <c r="AK291" s="316"/>
      <c r="AL291" s="317"/>
      <c r="AM291" s="317"/>
      <c r="AN291" s="317"/>
      <c r="AO291" s="317"/>
      <c r="AP291" s="317"/>
      <c r="AQ291" s="317"/>
      <c r="AR291" s="317"/>
      <c r="AS291" s="317"/>
      <c r="AT291" s="317"/>
      <c r="AU291" s="317"/>
      <c r="AV291" s="317"/>
      <c r="AW291" s="317"/>
      <c r="AX291" s="317"/>
      <c r="AY291" s="317"/>
      <c r="AZ291" s="317"/>
      <c r="BA291" s="317"/>
      <c r="BB291" s="317"/>
      <c r="BC291" s="317"/>
      <c r="BD291" s="317"/>
      <c r="BE291" s="317"/>
      <c r="BF291" s="317"/>
      <c r="BG291" s="317"/>
      <c r="BH291" s="317"/>
      <c r="BI291" s="317"/>
      <c r="BJ291" s="317"/>
      <c r="BK291" s="317"/>
      <c r="BL291" s="317"/>
      <c r="BM291" s="317"/>
      <c r="BN291" s="317"/>
      <c r="BO291" s="317"/>
      <c r="BP291" s="317"/>
      <c r="BQ291" s="317"/>
      <c r="BR291" s="331"/>
      <c r="BS291" s="324"/>
      <c r="BT291" s="324"/>
    </row>
    <row r="292" spans="35:72" ht="13.5" customHeight="1" x14ac:dyDescent="0.5">
      <c r="AI292" s="326"/>
      <c r="AJ292" s="280" t="s">
        <v>404</v>
      </c>
      <c r="AK292" s="274"/>
      <c r="AL292" s="267"/>
      <c r="AM292" s="267"/>
      <c r="AN292" s="267"/>
      <c r="AO292" s="267"/>
      <c r="AP292" s="267"/>
      <c r="AQ292" s="267"/>
      <c r="AR292" s="267"/>
      <c r="AS292" s="267"/>
      <c r="AT292" s="267"/>
      <c r="AU292" s="267"/>
      <c r="AV292" s="267"/>
      <c r="AW292" s="267"/>
      <c r="AX292" s="267"/>
      <c r="AY292" s="267"/>
      <c r="AZ292" s="267"/>
      <c r="BA292" s="267"/>
      <c r="BB292" s="267"/>
      <c r="BC292" s="267"/>
      <c r="BD292" s="267"/>
      <c r="BE292" s="267"/>
      <c r="BF292" s="267"/>
      <c r="BG292" s="267"/>
      <c r="BH292" s="267"/>
      <c r="BI292" s="267"/>
      <c r="BJ292" s="267"/>
      <c r="BK292" s="267"/>
      <c r="BL292" s="267"/>
      <c r="BM292" s="267"/>
      <c r="BN292" s="267"/>
      <c r="BO292" s="267"/>
      <c r="BP292" s="267"/>
      <c r="BQ292" s="267"/>
      <c r="BR292" s="331"/>
      <c r="BS292" s="324"/>
      <c r="BT292" s="324"/>
    </row>
    <row r="293" spans="35:72" ht="13.5" customHeight="1" x14ac:dyDescent="0.5">
      <c r="AI293" s="326"/>
      <c r="AJ293" s="280"/>
      <c r="AK293" s="274"/>
      <c r="AL293" s="267"/>
      <c r="AM293" s="267"/>
      <c r="AN293" s="267"/>
      <c r="AO293" s="267"/>
      <c r="AP293" s="267"/>
      <c r="AQ293" s="267"/>
      <c r="AR293" s="267"/>
      <c r="AS293" s="267"/>
      <c r="AT293" s="267"/>
      <c r="AU293" s="267"/>
      <c r="AV293" s="267"/>
      <c r="AW293" s="267"/>
      <c r="AX293" s="267"/>
      <c r="AY293" s="267"/>
      <c r="AZ293" s="267"/>
      <c r="BA293" s="267"/>
      <c r="BB293" s="267"/>
      <c r="BC293" s="267"/>
      <c r="BD293" s="267"/>
      <c r="BE293" s="267"/>
      <c r="BF293" s="267"/>
      <c r="BG293" s="267"/>
      <c r="BH293" s="267"/>
      <c r="BI293" s="267"/>
      <c r="BJ293" s="267"/>
      <c r="BK293" s="267"/>
      <c r="BL293" s="267"/>
      <c r="BM293" s="267"/>
      <c r="BN293" s="267"/>
      <c r="BO293" s="267"/>
      <c r="BP293" s="267"/>
      <c r="BQ293" s="267"/>
      <c r="BR293" s="331"/>
      <c r="BS293" s="324"/>
      <c r="BT293" s="324"/>
    </row>
    <row r="294" spans="35:72" ht="13.5" customHeight="1" x14ac:dyDescent="0.5">
      <c r="AI294" s="326"/>
      <c r="AJ294" s="280"/>
      <c r="AK294" s="399" t="s">
        <v>321</v>
      </c>
      <c r="AL294" s="399">
        <v>1</v>
      </c>
      <c r="AM294" s="399">
        <v>2</v>
      </c>
      <c r="AN294" s="399">
        <v>3</v>
      </c>
      <c r="AO294" s="399">
        <v>4</v>
      </c>
      <c r="AP294" s="399">
        <v>5</v>
      </c>
      <c r="AQ294" s="399">
        <v>6</v>
      </c>
      <c r="AR294" s="399">
        <v>7</v>
      </c>
      <c r="AS294" s="399">
        <v>8</v>
      </c>
      <c r="AT294" s="399">
        <v>9</v>
      </c>
      <c r="AU294" s="399">
        <v>10</v>
      </c>
      <c r="AV294" s="399">
        <v>11</v>
      </c>
      <c r="AW294" s="399">
        <v>12</v>
      </c>
      <c r="AX294" s="399">
        <v>13</v>
      </c>
      <c r="AY294" s="399">
        <v>14</v>
      </c>
      <c r="AZ294" s="399">
        <v>15</v>
      </c>
      <c r="BA294" s="399">
        <v>16</v>
      </c>
      <c r="BB294" s="399">
        <v>17</v>
      </c>
      <c r="BC294" s="399">
        <v>18</v>
      </c>
      <c r="BD294" s="399">
        <v>19</v>
      </c>
      <c r="BE294" s="399">
        <v>20</v>
      </c>
      <c r="BF294" s="399">
        <v>21</v>
      </c>
      <c r="BG294" s="399">
        <v>22</v>
      </c>
      <c r="BH294" s="399">
        <v>23</v>
      </c>
      <c r="BI294" s="399">
        <v>24</v>
      </c>
      <c r="BJ294" s="399">
        <v>25</v>
      </c>
      <c r="BK294" s="399">
        <v>26</v>
      </c>
      <c r="BL294" s="399">
        <v>27</v>
      </c>
      <c r="BM294" s="399">
        <v>28</v>
      </c>
      <c r="BN294" s="399">
        <v>29</v>
      </c>
      <c r="BO294" s="399">
        <v>30</v>
      </c>
      <c r="BP294" s="399">
        <v>31</v>
      </c>
      <c r="BQ294" s="423" t="s">
        <v>314</v>
      </c>
      <c r="BR294" s="331"/>
      <c r="BS294" s="324"/>
      <c r="BT294" s="324"/>
    </row>
    <row r="295" spans="35:72" ht="13.5" customHeight="1" x14ac:dyDescent="0.5">
      <c r="AI295" s="326"/>
      <c r="AJ295" s="322"/>
      <c r="AK295" s="399"/>
      <c r="AL295" s="399"/>
      <c r="AM295" s="399"/>
      <c r="AN295" s="399"/>
      <c r="AO295" s="399"/>
      <c r="AP295" s="399"/>
      <c r="AQ295" s="399"/>
      <c r="AR295" s="399"/>
      <c r="AS295" s="399"/>
      <c r="AT295" s="399"/>
      <c r="AU295" s="399"/>
      <c r="AV295" s="399"/>
      <c r="AW295" s="399"/>
      <c r="AX295" s="399"/>
      <c r="AY295" s="399"/>
      <c r="AZ295" s="399"/>
      <c r="BA295" s="399"/>
      <c r="BB295" s="399"/>
      <c r="BC295" s="399"/>
      <c r="BD295" s="399"/>
      <c r="BE295" s="399"/>
      <c r="BF295" s="399"/>
      <c r="BG295" s="399"/>
      <c r="BH295" s="399"/>
      <c r="BI295" s="399"/>
      <c r="BJ295" s="399"/>
      <c r="BK295" s="399"/>
      <c r="BL295" s="399"/>
      <c r="BM295" s="399"/>
      <c r="BN295" s="399"/>
      <c r="BO295" s="399"/>
      <c r="BP295" s="399"/>
      <c r="BQ295" s="423" t="s">
        <v>323</v>
      </c>
      <c r="BR295" s="331"/>
      <c r="BS295" s="324"/>
      <c r="BT295" s="324"/>
    </row>
    <row r="296" spans="35:72" ht="13.5" customHeight="1" x14ac:dyDescent="0.5">
      <c r="AI296" s="326"/>
      <c r="AJ296" s="322"/>
      <c r="AK296" s="410">
        <v>1</v>
      </c>
      <c r="AL296" s="285"/>
      <c r="AM296" s="285"/>
      <c r="AN296" s="285"/>
      <c r="AO296" s="285"/>
      <c r="AP296" s="285"/>
      <c r="AQ296" s="285"/>
      <c r="AR296" s="285"/>
      <c r="AS296" s="285"/>
      <c r="AT296" s="285"/>
      <c r="AU296" s="285"/>
      <c r="AV296" s="285"/>
      <c r="AW296" s="285"/>
      <c r="AX296" s="285"/>
      <c r="AY296" s="285"/>
      <c r="AZ296" s="285"/>
      <c r="BA296" s="285"/>
      <c r="BB296" s="285"/>
      <c r="BC296" s="285"/>
      <c r="BD296" s="285"/>
      <c r="BE296" s="285"/>
      <c r="BF296" s="285"/>
      <c r="BG296" s="285"/>
      <c r="BH296" s="285"/>
      <c r="BI296" s="285"/>
      <c r="BJ296" s="285"/>
      <c r="BK296" s="285"/>
      <c r="BL296" s="285"/>
      <c r="BM296" s="285"/>
      <c r="BN296" s="285"/>
      <c r="BO296" s="285"/>
      <c r="BP296" s="285"/>
      <c r="BQ296" s="407" t="str">
        <f t="shared" ref="BQ296:BQ319" si="29">IFERROR(AVERAGE(AL296:BP296),"")</f>
        <v/>
      </c>
      <c r="BR296" s="331"/>
      <c r="BS296" s="324"/>
      <c r="BT296" s="324"/>
    </row>
    <row r="297" spans="35:72" ht="13.5" customHeight="1" x14ac:dyDescent="0.5">
      <c r="AI297" s="326"/>
      <c r="AJ297" s="322"/>
      <c r="AK297" s="410">
        <v>2</v>
      </c>
      <c r="AL297" s="285"/>
      <c r="AM297" s="285"/>
      <c r="AN297" s="285"/>
      <c r="AO297" s="285"/>
      <c r="AP297" s="285"/>
      <c r="AQ297" s="285"/>
      <c r="AR297" s="285"/>
      <c r="AS297" s="285"/>
      <c r="AT297" s="285"/>
      <c r="AU297" s="285"/>
      <c r="AV297" s="285"/>
      <c r="AW297" s="285"/>
      <c r="AX297" s="285"/>
      <c r="AY297" s="285"/>
      <c r="AZ297" s="285"/>
      <c r="BA297" s="285"/>
      <c r="BB297" s="285"/>
      <c r="BC297" s="285"/>
      <c r="BD297" s="285"/>
      <c r="BE297" s="285"/>
      <c r="BF297" s="285"/>
      <c r="BG297" s="285"/>
      <c r="BH297" s="285"/>
      <c r="BI297" s="285"/>
      <c r="BJ297" s="285"/>
      <c r="BK297" s="285"/>
      <c r="BL297" s="285"/>
      <c r="BM297" s="285"/>
      <c r="BN297" s="285"/>
      <c r="BO297" s="285"/>
      <c r="BP297" s="285"/>
      <c r="BQ297" s="408" t="str">
        <f t="shared" si="29"/>
        <v/>
      </c>
      <c r="BR297" s="331"/>
      <c r="BS297" s="324"/>
      <c r="BT297" s="324"/>
    </row>
    <row r="298" spans="35:72" ht="13.5" customHeight="1" x14ac:dyDescent="0.5">
      <c r="AI298" s="326"/>
      <c r="AJ298" s="322"/>
      <c r="AK298" s="410">
        <v>3</v>
      </c>
      <c r="AL298" s="285"/>
      <c r="AM298" s="285"/>
      <c r="AN298" s="285"/>
      <c r="AO298" s="285"/>
      <c r="AP298" s="285"/>
      <c r="AQ298" s="285"/>
      <c r="AR298" s="285"/>
      <c r="AS298" s="285"/>
      <c r="AT298" s="285"/>
      <c r="AU298" s="285"/>
      <c r="AV298" s="285"/>
      <c r="AW298" s="285"/>
      <c r="AX298" s="285"/>
      <c r="AY298" s="285"/>
      <c r="AZ298" s="285"/>
      <c r="BA298" s="285"/>
      <c r="BB298" s="285"/>
      <c r="BC298" s="285"/>
      <c r="BD298" s="285"/>
      <c r="BE298" s="285"/>
      <c r="BF298" s="285"/>
      <c r="BG298" s="285"/>
      <c r="BH298" s="285"/>
      <c r="BI298" s="285"/>
      <c r="BJ298" s="285"/>
      <c r="BK298" s="285"/>
      <c r="BL298" s="285"/>
      <c r="BM298" s="285"/>
      <c r="BN298" s="285"/>
      <c r="BO298" s="285"/>
      <c r="BP298" s="285"/>
      <c r="BQ298" s="408" t="str">
        <f t="shared" si="29"/>
        <v/>
      </c>
      <c r="BR298" s="331"/>
      <c r="BS298" s="324"/>
      <c r="BT298" s="324"/>
    </row>
    <row r="299" spans="35:72" ht="13.5" customHeight="1" x14ac:dyDescent="0.5">
      <c r="AI299" s="326"/>
      <c r="AJ299" s="322"/>
      <c r="AK299" s="410">
        <v>4</v>
      </c>
      <c r="AL299" s="285"/>
      <c r="AM299" s="285"/>
      <c r="AN299" s="285"/>
      <c r="AO299" s="285"/>
      <c r="AP299" s="285"/>
      <c r="AQ299" s="285"/>
      <c r="AR299" s="285"/>
      <c r="AS299" s="285"/>
      <c r="AT299" s="285"/>
      <c r="AU299" s="285"/>
      <c r="AV299" s="285"/>
      <c r="AW299" s="285"/>
      <c r="AX299" s="285"/>
      <c r="AY299" s="285"/>
      <c r="AZ299" s="285"/>
      <c r="BA299" s="285"/>
      <c r="BB299" s="285"/>
      <c r="BC299" s="285"/>
      <c r="BD299" s="285"/>
      <c r="BE299" s="285"/>
      <c r="BF299" s="285"/>
      <c r="BG299" s="285"/>
      <c r="BH299" s="285"/>
      <c r="BI299" s="285"/>
      <c r="BJ299" s="285"/>
      <c r="BK299" s="285"/>
      <c r="BL299" s="285"/>
      <c r="BM299" s="285"/>
      <c r="BN299" s="285"/>
      <c r="BO299" s="285"/>
      <c r="BP299" s="285"/>
      <c r="BQ299" s="408" t="str">
        <f t="shared" si="29"/>
        <v/>
      </c>
      <c r="BR299" s="331"/>
      <c r="BS299" s="324"/>
      <c r="BT299" s="324"/>
    </row>
    <row r="300" spans="35:72" ht="13.5" customHeight="1" x14ac:dyDescent="0.5">
      <c r="AI300" s="326"/>
      <c r="AJ300" s="322"/>
      <c r="AK300" s="410">
        <v>5</v>
      </c>
      <c r="AL300" s="285"/>
      <c r="AM300" s="285"/>
      <c r="AN300" s="285"/>
      <c r="AO300" s="285"/>
      <c r="AP300" s="285"/>
      <c r="AQ300" s="285"/>
      <c r="AR300" s="285"/>
      <c r="AS300" s="285"/>
      <c r="AT300" s="285"/>
      <c r="AU300" s="285"/>
      <c r="AV300" s="285"/>
      <c r="AW300" s="285"/>
      <c r="AX300" s="285"/>
      <c r="AY300" s="285"/>
      <c r="AZ300" s="285"/>
      <c r="BA300" s="285"/>
      <c r="BB300" s="285"/>
      <c r="BC300" s="285"/>
      <c r="BD300" s="285"/>
      <c r="BE300" s="285"/>
      <c r="BF300" s="285"/>
      <c r="BG300" s="285"/>
      <c r="BH300" s="285"/>
      <c r="BI300" s="285"/>
      <c r="BJ300" s="285"/>
      <c r="BK300" s="285"/>
      <c r="BL300" s="285"/>
      <c r="BM300" s="285"/>
      <c r="BN300" s="285"/>
      <c r="BO300" s="285"/>
      <c r="BP300" s="285"/>
      <c r="BQ300" s="408" t="str">
        <f t="shared" si="29"/>
        <v/>
      </c>
      <c r="BR300" s="331"/>
      <c r="BS300" s="324"/>
      <c r="BT300" s="324"/>
    </row>
    <row r="301" spans="35:72" ht="13.5" customHeight="1" x14ac:dyDescent="0.5">
      <c r="AI301" s="326"/>
      <c r="AJ301" s="322"/>
      <c r="AK301" s="410">
        <v>6</v>
      </c>
      <c r="AL301" s="285"/>
      <c r="AM301" s="285"/>
      <c r="AN301" s="285"/>
      <c r="AO301" s="285"/>
      <c r="AP301" s="285"/>
      <c r="AQ301" s="285"/>
      <c r="AR301" s="285"/>
      <c r="AS301" s="285"/>
      <c r="AT301" s="285"/>
      <c r="AU301" s="285"/>
      <c r="AV301" s="285"/>
      <c r="AW301" s="285"/>
      <c r="AX301" s="285"/>
      <c r="AY301" s="285"/>
      <c r="AZ301" s="285"/>
      <c r="BA301" s="285"/>
      <c r="BB301" s="285"/>
      <c r="BC301" s="285"/>
      <c r="BD301" s="285"/>
      <c r="BE301" s="285"/>
      <c r="BF301" s="285"/>
      <c r="BG301" s="285"/>
      <c r="BH301" s="285"/>
      <c r="BI301" s="285"/>
      <c r="BJ301" s="285"/>
      <c r="BK301" s="285"/>
      <c r="BL301" s="285"/>
      <c r="BM301" s="285"/>
      <c r="BN301" s="285"/>
      <c r="BO301" s="285"/>
      <c r="BP301" s="285"/>
      <c r="BQ301" s="408" t="str">
        <f t="shared" si="29"/>
        <v/>
      </c>
      <c r="BR301" s="331"/>
      <c r="BS301" s="324"/>
      <c r="BT301" s="324"/>
    </row>
    <row r="302" spans="35:72" ht="13.5" customHeight="1" x14ac:dyDescent="0.5">
      <c r="AI302" s="326"/>
      <c r="AJ302" s="322"/>
      <c r="AK302" s="410">
        <v>7</v>
      </c>
      <c r="AL302" s="285"/>
      <c r="AM302" s="285"/>
      <c r="AN302" s="285"/>
      <c r="AO302" s="285"/>
      <c r="AP302" s="285"/>
      <c r="AQ302" s="285"/>
      <c r="AR302" s="285"/>
      <c r="AS302" s="285"/>
      <c r="AT302" s="285"/>
      <c r="AU302" s="285"/>
      <c r="AV302" s="285"/>
      <c r="AW302" s="285"/>
      <c r="AX302" s="285"/>
      <c r="AY302" s="285"/>
      <c r="AZ302" s="285"/>
      <c r="BA302" s="285"/>
      <c r="BB302" s="285"/>
      <c r="BC302" s="285"/>
      <c r="BD302" s="285"/>
      <c r="BE302" s="285"/>
      <c r="BF302" s="285"/>
      <c r="BG302" s="285"/>
      <c r="BH302" s="285"/>
      <c r="BI302" s="285"/>
      <c r="BJ302" s="285"/>
      <c r="BK302" s="285"/>
      <c r="BL302" s="285"/>
      <c r="BM302" s="285"/>
      <c r="BN302" s="285"/>
      <c r="BO302" s="285"/>
      <c r="BP302" s="285"/>
      <c r="BQ302" s="408" t="str">
        <f t="shared" si="29"/>
        <v/>
      </c>
      <c r="BR302" s="331"/>
      <c r="BS302" s="324"/>
      <c r="BT302" s="324"/>
    </row>
    <row r="303" spans="35:72" ht="13.5" customHeight="1" x14ac:dyDescent="0.5">
      <c r="AI303" s="326"/>
      <c r="AJ303" s="322"/>
      <c r="AK303" s="410">
        <v>8</v>
      </c>
      <c r="AL303" s="285"/>
      <c r="AM303" s="285"/>
      <c r="AN303" s="285"/>
      <c r="AO303" s="285"/>
      <c r="AP303" s="285"/>
      <c r="AQ303" s="285"/>
      <c r="AR303" s="285"/>
      <c r="AS303" s="285"/>
      <c r="AT303" s="285"/>
      <c r="AU303" s="285"/>
      <c r="AV303" s="285"/>
      <c r="AW303" s="285"/>
      <c r="AX303" s="285"/>
      <c r="AY303" s="285"/>
      <c r="AZ303" s="285"/>
      <c r="BA303" s="285"/>
      <c r="BB303" s="285"/>
      <c r="BC303" s="285"/>
      <c r="BD303" s="285"/>
      <c r="BE303" s="285"/>
      <c r="BF303" s="285"/>
      <c r="BG303" s="285"/>
      <c r="BH303" s="285"/>
      <c r="BI303" s="285"/>
      <c r="BJ303" s="285"/>
      <c r="BK303" s="285"/>
      <c r="BL303" s="285"/>
      <c r="BM303" s="285"/>
      <c r="BN303" s="285"/>
      <c r="BO303" s="285"/>
      <c r="BP303" s="285"/>
      <c r="BQ303" s="408" t="str">
        <f t="shared" si="29"/>
        <v/>
      </c>
      <c r="BR303" s="331"/>
      <c r="BS303" s="324"/>
      <c r="BT303" s="324"/>
    </row>
    <row r="304" spans="35:72" ht="13.5" customHeight="1" x14ac:dyDescent="0.5">
      <c r="AI304" s="326"/>
      <c r="AJ304" s="322"/>
      <c r="AK304" s="410">
        <v>9</v>
      </c>
      <c r="AL304" s="285"/>
      <c r="AM304" s="285"/>
      <c r="AN304" s="285"/>
      <c r="AO304" s="285"/>
      <c r="AP304" s="285"/>
      <c r="AQ304" s="285"/>
      <c r="AR304" s="285"/>
      <c r="AS304" s="285"/>
      <c r="AT304" s="285"/>
      <c r="AU304" s="285"/>
      <c r="AV304" s="285"/>
      <c r="AW304" s="285"/>
      <c r="AX304" s="285"/>
      <c r="AY304" s="285"/>
      <c r="AZ304" s="285"/>
      <c r="BA304" s="285"/>
      <c r="BB304" s="285"/>
      <c r="BC304" s="285"/>
      <c r="BD304" s="285"/>
      <c r="BE304" s="285"/>
      <c r="BF304" s="285"/>
      <c r="BG304" s="285"/>
      <c r="BH304" s="285"/>
      <c r="BI304" s="285"/>
      <c r="BJ304" s="285"/>
      <c r="BK304" s="285"/>
      <c r="BL304" s="285"/>
      <c r="BM304" s="285"/>
      <c r="BN304" s="285"/>
      <c r="BO304" s="285"/>
      <c r="BP304" s="285"/>
      <c r="BQ304" s="408" t="str">
        <f t="shared" si="29"/>
        <v/>
      </c>
      <c r="BR304" s="331"/>
      <c r="BS304" s="324"/>
      <c r="BT304" s="324"/>
    </row>
    <row r="305" spans="35:72" ht="13.5" customHeight="1" x14ac:dyDescent="0.5">
      <c r="AI305" s="326"/>
      <c r="AJ305" s="322"/>
      <c r="AK305" s="410">
        <v>10</v>
      </c>
      <c r="AL305" s="285"/>
      <c r="AM305" s="285"/>
      <c r="AN305" s="285"/>
      <c r="AO305" s="285"/>
      <c r="AP305" s="285"/>
      <c r="AQ305" s="285"/>
      <c r="AR305" s="285"/>
      <c r="AS305" s="285"/>
      <c r="AT305" s="285"/>
      <c r="AU305" s="285"/>
      <c r="AV305" s="285"/>
      <c r="AW305" s="285"/>
      <c r="AX305" s="285"/>
      <c r="AY305" s="285"/>
      <c r="AZ305" s="285"/>
      <c r="BA305" s="285"/>
      <c r="BB305" s="285"/>
      <c r="BC305" s="285"/>
      <c r="BD305" s="285"/>
      <c r="BE305" s="285"/>
      <c r="BF305" s="285"/>
      <c r="BG305" s="285"/>
      <c r="BH305" s="285"/>
      <c r="BI305" s="285"/>
      <c r="BJ305" s="285"/>
      <c r="BK305" s="285"/>
      <c r="BL305" s="285"/>
      <c r="BM305" s="285"/>
      <c r="BN305" s="285"/>
      <c r="BO305" s="285"/>
      <c r="BP305" s="285"/>
      <c r="BQ305" s="408" t="str">
        <f t="shared" si="29"/>
        <v/>
      </c>
      <c r="BR305" s="331"/>
      <c r="BS305" s="324"/>
      <c r="BT305" s="324"/>
    </row>
    <row r="306" spans="35:72" ht="13.5" customHeight="1" x14ac:dyDescent="0.5">
      <c r="AI306" s="326"/>
      <c r="AJ306" s="322"/>
      <c r="AK306" s="410">
        <v>11</v>
      </c>
      <c r="AL306" s="285"/>
      <c r="AM306" s="285"/>
      <c r="AN306" s="285"/>
      <c r="AO306" s="285"/>
      <c r="AP306" s="285"/>
      <c r="AQ306" s="285"/>
      <c r="AR306" s="285"/>
      <c r="AS306" s="285"/>
      <c r="AT306" s="285"/>
      <c r="AU306" s="285"/>
      <c r="AV306" s="285"/>
      <c r="AW306" s="285"/>
      <c r="AX306" s="285"/>
      <c r="AY306" s="285"/>
      <c r="AZ306" s="285"/>
      <c r="BA306" s="285"/>
      <c r="BB306" s="285"/>
      <c r="BC306" s="285"/>
      <c r="BD306" s="285"/>
      <c r="BE306" s="285"/>
      <c r="BF306" s="285"/>
      <c r="BG306" s="285"/>
      <c r="BH306" s="285"/>
      <c r="BI306" s="285"/>
      <c r="BJ306" s="285"/>
      <c r="BK306" s="285"/>
      <c r="BL306" s="285"/>
      <c r="BM306" s="285"/>
      <c r="BN306" s="285"/>
      <c r="BO306" s="285"/>
      <c r="BP306" s="285"/>
      <c r="BQ306" s="408" t="str">
        <f t="shared" si="29"/>
        <v/>
      </c>
      <c r="BR306" s="331"/>
      <c r="BS306" s="324"/>
      <c r="BT306" s="324"/>
    </row>
    <row r="307" spans="35:72" ht="13.5" customHeight="1" x14ac:dyDescent="0.5">
      <c r="AI307" s="326"/>
      <c r="AJ307" s="322"/>
      <c r="AK307" s="410">
        <v>12</v>
      </c>
      <c r="AL307" s="285"/>
      <c r="AM307" s="285"/>
      <c r="AN307" s="285"/>
      <c r="AO307" s="285"/>
      <c r="AP307" s="285"/>
      <c r="AQ307" s="285"/>
      <c r="AR307" s="285"/>
      <c r="AS307" s="285"/>
      <c r="AT307" s="285"/>
      <c r="AU307" s="285"/>
      <c r="AV307" s="285"/>
      <c r="AW307" s="285"/>
      <c r="AX307" s="285"/>
      <c r="AY307" s="285"/>
      <c r="AZ307" s="285"/>
      <c r="BA307" s="285"/>
      <c r="BB307" s="285"/>
      <c r="BC307" s="285"/>
      <c r="BD307" s="285"/>
      <c r="BE307" s="285"/>
      <c r="BF307" s="285"/>
      <c r="BG307" s="285"/>
      <c r="BH307" s="285"/>
      <c r="BI307" s="285"/>
      <c r="BJ307" s="285"/>
      <c r="BK307" s="285"/>
      <c r="BL307" s="285"/>
      <c r="BM307" s="285"/>
      <c r="BN307" s="285"/>
      <c r="BO307" s="285"/>
      <c r="BP307" s="285"/>
      <c r="BQ307" s="408" t="str">
        <f t="shared" si="29"/>
        <v/>
      </c>
      <c r="BR307" s="331"/>
      <c r="BS307" s="324"/>
      <c r="BT307" s="324"/>
    </row>
    <row r="308" spans="35:72" ht="13.5" customHeight="1" x14ac:dyDescent="0.5">
      <c r="AI308" s="326"/>
      <c r="AJ308" s="322"/>
      <c r="AK308" s="410">
        <v>13</v>
      </c>
      <c r="AL308" s="285"/>
      <c r="AM308" s="285"/>
      <c r="AN308" s="285"/>
      <c r="AO308" s="285"/>
      <c r="AP308" s="285"/>
      <c r="AQ308" s="285"/>
      <c r="AR308" s="285"/>
      <c r="AS308" s="285"/>
      <c r="AT308" s="285"/>
      <c r="AU308" s="285"/>
      <c r="AV308" s="285"/>
      <c r="AW308" s="285"/>
      <c r="AX308" s="285"/>
      <c r="AY308" s="285"/>
      <c r="AZ308" s="285"/>
      <c r="BA308" s="285"/>
      <c r="BB308" s="285"/>
      <c r="BC308" s="285"/>
      <c r="BD308" s="285"/>
      <c r="BE308" s="285"/>
      <c r="BF308" s="285"/>
      <c r="BG308" s="285"/>
      <c r="BH308" s="285"/>
      <c r="BI308" s="285"/>
      <c r="BJ308" s="285"/>
      <c r="BK308" s="285"/>
      <c r="BL308" s="285"/>
      <c r="BM308" s="285"/>
      <c r="BN308" s="285"/>
      <c r="BO308" s="285"/>
      <c r="BP308" s="285"/>
      <c r="BQ308" s="408" t="str">
        <f t="shared" si="29"/>
        <v/>
      </c>
      <c r="BR308" s="331"/>
      <c r="BS308" s="324"/>
      <c r="BT308" s="324"/>
    </row>
    <row r="309" spans="35:72" ht="13.5" customHeight="1" x14ac:dyDescent="0.5">
      <c r="AI309" s="326"/>
      <c r="AJ309" s="322"/>
      <c r="AK309" s="410">
        <v>14</v>
      </c>
      <c r="AL309" s="285"/>
      <c r="AM309" s="285"/>
      <c r="AN309" s="285"/>
      <c r="AO309" s="285"/>
      <c r="AP309" s="285"/>
      <c r="AQ309" s="285"/>
      <c r="AR309" s="285"/>
      <c r="AS309" s="285"/>
      <c r="AT309" s="285"/>
      <c r="AU309" s="285"/>
      <c r="AV309" s="285"/>
      <c r="AW309" s="285"/>
      <c r="AX309" s="285"/>
      <c r="AY309" s="285"/>
      <c r="AZ309" s="285"/>
      <c r="BA309" s="285"/>
      <c r="BB309" s="285"/>
      <c r="BC309" s="285"/>
      <c r="BD309" s="285"/>
      <c r="BE309" s="285"/>
      <c r="BF309" s="285"/>
      <c r="BG309" s="285"/>
      <c r="BH309" s="285"/>
      <c r="BI309" s="285"/>
      <c r="BJ309" s="285"/>
      <c r="BK309" s="285"/>
      <c r="BL309" s="285"/>
      <c r="BM309" s="285"/>
      <c r="BN309" s="285"/>
      <c r="BO309" s="285"/>
      <c r="BP309" s="285"/>
      <c r="BQ309" s="408" t="str">
        <f t="shared" si="29"/>
        <v/>
      </c>
      <c r="BR309" s="331"/>
      <c r="BS309" s="324"/>
      <c r="BT309" s="324"/>
    </row>
    <row r="310" spans="35:72" ht="13.5" customHeight="1" x14ac:dyDescent="0.5">
      <c r="AI310" s="326"/>
      <c r="AJ310" s="322"/>
      <c r="AK310" s="410">
        <v>15</v>
      </c>
      <c r="AL310" s="285"/>
      <c r="AM310" s="285"/>
      <c r="AN310" s="285"/>
      <c r="AO310" s="285"/>
      <c r="AP310" s="285"/>
      <c r="AQ310" s="285"/>
      <c r="AR310" s="285"/>
      <c r="AS310" s="285"/>
      <c r="AT310" s="285"/>
      <c r="AU310" s="285"/>
      <c r="AV310" s="285"/>
      <c r="AW310" s="285"/>
      <c r="AX310" s="285"/>
      <c r="AY310" s="285"/>
      <c r="AZ310" s="285"/>
      <c r="BA310" s="285"/>
      <c r="BB310" s="285"/>
      <c r="BC310" s="285"/>
      <c r="BD310" s="285"/>
      <c r="BE310" s="285"/>
      <c r="BF310" s="285"/>
      <c r="BG310" s="285"/>
      <c r="BH310" s="285"/>
      <c r="BI310" s="285"/>
      <c r="BJ310" s="285"/>
      <c r="BK310" s="285"/>
      <c r="BL310" s="285"/>
      <c r="BM310" s="285"/>
      <c r="BN310" s="285"/>
      <c r="BO310" s="285"/>
      <c r="BP310" s="285"/>
      <c r="BQ310" s="408" t="str">
        <f t="shared" si="29"/>
        <v/>
      </c>
      <c r="BR310" s="331"/>
      <c r="BS310" s="324"/>
      <c r="BT310" s="324"/>
    </row>
    <row r="311" spans="35:72" ht="13.5" customHeight="1" x14ac:dyDescent="0.5">
      <c r="AI311" s="326"/>
      <c r="AJ311" s="280"/>
      <c r="AK311" s="410">
        <v>16</v>
      </c>
      <c r="AL311" s="285"/>
      <c r="AM311" s="285"/>
      <c r="AN311" s="285"/>
      <c r="AO311" s="285"/>
      <c r="AP311" s="285"/>
      <c r="AQ311" s="285"/>
      <c r="AR311" s="285"/>
      <c r="AS311" s="285"/>
      <c r="AT311" s="285"/>
      <c r="AU311" s="285"/>
      <c r="AV311" s="285"/>
      <c r="AW311" s="285"/>
      <c r="AX311" s="285"/>
      <c r="AY311" s="285"/>
      <c r="AZ311" s="285"/>
      <c r="BA311" s="285"/>
      <c r="BB311" s="285"/>
      <c r="BC311" s="285"/>
      <c r="BD311" s="285"/>
      <c r="BE311" s="285"/>
      <c r="BF311" s="285"/>
      <c r="BG311" s="285"/>
      <c r="BH311" s="285"/>
      <c r="BI311" s="285"/>
      <c r="BJ311" s="285"/>
      <c r="BK311" s="285"/>
      <c r="BL311" s="285"/>
      <c r="BM311" s="285"/>
      <c r="BN311" s="285"/>
      <c r="BO311" s="285"/>
      <c r="BP311" s="285"/>
      <c r="BQ311" s="408" t="str">
        <f t="shared" si="29"/>
        <v/>
      </c>
      <c r="BR311" s="331"/>
      <c r="BS311" s="324"/>
      <c r="BT311" s="324"/>
    </row>
    <row r="312" spans="35:72" ht="13.5" customHeight="1" x14ac:dyDescent="0.5">
      <c r="AI312" s="326"/>
      <c r="AJ312" s="280"/>
      <c r="AK312" s="410">
        <v>17</v>
      </c>
      <c r="AL312" s="285"/>
      <c r="AM312" s="285"/>
      <c r="AN312" s="285"/>
      <c r="AO312" s="285"/>
      <c r="AP312" s="285"/>
      <c r="AQ312" s="285"/>
      <c r="AR312" s="285"/>
      <c r="AS312" s="285"/>
      <c r="AT312" s="285"/>
      <c r="AU312" s="285"/>
      <c r="AV312" s="285"/>
      <c r="AW312" s="285"/>
      <c r="AX312" s="285"/>
      <c r="AY312" s="285"/>
      <c r="AZ312" s="285"/>
      <c r="BA312" s="285"/>
      <c r="BB312" s="285"/>
      <c r="BC312" s="285"/>
      <c r="BD312" s="285"/>
      <c r="BE312" s="285"/>
      <c r="BF312" s="285"/>
      <c r="BG312" s="285"/>
      <c r="BH312" s="285"/>
      <c r="BI312" s="285"/>
      <c r="BJ312" s="285"/>
      <c r="BK312" s="285"/>
      <c r="BL312" s="285"/>
      <c r="BM312" s="285"/>
      <c r="BN312" s="285"/>
      <c r="BO312" s="285"/>
      <c r="BP312" s="285"/>
      <c r="BQ312" s="408" t="str">
        <f t="shared" si="29"/>
        <v/>
      </c>
      <c r="BR312" s="331"/>
      <c r="BS312" s="324"/>
      <c r="BT312" s="324"/>
    </row>
    <row r="313" spans="35:72" ht="13.5" customHeight="1" x14ac:dyDescent="0.5">
      <c r="AI313" s="326"/>
      <c r="AJ313" s="280"/>
      <c r="AK313" s="410">
        <v>18</v>
      </c>
      <c r="AL313" s="285"/>
      <c r="AM313" s="285"/>
      <c r="AN313" s="285"/>
      <c r="AO313" s="285"/>
      <c r="AP313" s="285"/>
      <c r="AQ313" s="285"/>
      <c r="AR313" s="285"/>
      <c r="AS313" s="285"/>
      <c r="AT313" s="285"/>
      <c r="AU313" s="285"/>
      <c r="AV313" s="285"/>
      <c r="AW313" s="285"/>
      <c r="AX313" s="285"/>
      <c r="AY313" s="285"/>
      <c r="AZ313" s="285"/>
      <c r="BA313" s="285"/>
      <c r="BB313" s="285"/>
      <c r="BC313" s="285"/>
      <c r="BD313" s="285"/>
      <c r="BE313" s="285"/>
      <c r="BF313" s="285"/>
      <c r="BG313" s="285"/>
      <c r="BH313" s="285"/>
      <c r="BI313" s="285"/>
      <c r="BJ313" s="285"/>
      <c r="BK313" s="285"/>
      <c r="BL313" s="285"/>
      <c r="BM313" s="285"/>
      <c r="BN313" s="285"/>
      <c r="BO313" s="285"/>
      <c r="BP313" s="285"/>
      <c r="BQ313" s="408" t="str">
        <f t="shared" si="29"/>
        <v/>
      </c>
      <c r="BR313" s="331"/>
      <c r="BS313" s="324"/>
      <c r="BT313" s="324"/>
    </row>
    <row r="314" spans="35:72" ht="13.5" customHeight="1" x14ac:dyDescent="0.5">
      <c r="AI314" s="326"/>
      <c r="AJ314" s="280"/>
      <c r="AK314" s="410">
        <v>19</v>
      </c>
      <c r="AL314" s="285"/>
      <c r="AM314" s="285"/>
      <c r="AN314" s="285"/>
      <c r="AO314" s="285"/>
      <c r="AP314" s="285"/>
      <c r="AQ314" s="285"/>
      <c r="AR314" s="285"/>
      <c r="AS314" s="285"/>
      <c r="AT314" s="285"/>
      <c r="AU314" s="285"/>
      <c r="AV314" s="285"/>
      <c r="AW314" s="285"/>
      <c r="AX314" s="285"/>
      <c r="AY314" s="285"/>
      <c r="AZ314" s="285"/>
      <c r="BA314" s="285"/>
      <c r="BB314" s="285"/>
      <c r="BC314" s="285"/>
      <c r="BD314" s="285"/>
      <c r="BE314" s="285"/>
      <c r="BF314" s="285"/>
      <c r="BG314" s="285"/>
      <c r="BH314" s="285"/>
      <c r="BI314" s="285"/>
      <c r="BJ314" s="285"/>
      <c r="BK314" s="285"/>
      <c r="BL314" s="285"/>
      <c r="BM314" s="285"/>
      <c r="BN314" s="285"/>
      <c r="BO314" s="285"/>
      <c r="BP314" s="285"/>
      <c r="BQ314" s="408" t="str">
        <f t="shared" si="29"/>
        <v/>
      </c>
      <c r="BR314" s="331"/>
      <c r="BS314" s="324"/>
      <c r="BT314" s="324"/>
    </row>
    <row r="315" spans="35:72" ht="13.5" customHeight="1" x14ac:dyDescent="0.5">
      <c r="AI315" s="326"/>
      <c r="AJ315" s="280"/>
      <c r="AK315" s="410">
        <v>20</v>
      </c>
      <c r="AL315" s="285"/>
      <c r="AM315" s="285"/>
      <c r="AN315" s="285"/>
      <c r="AO315" s="285"/>
      <c r="AP315" s="285"/>
      <c r="AQ315" s="285"/>
      <c r="AR315" s="285"/>
      <c r="AS315" s="285"/>
      <c r="AT315" s="285"/>
      <c r="AU315" s="285"/>
      <c r="AV315" s="285"/>
      <c r="AW315" s="285"/>
      <c r="AX315" s="285"/>
      <c r="AY315" s="285"/>
      <c r="AZ315" s="285"/>
      <c r="BA315" s="285"/>
      <c r="BB315" s="285"/>
      <c r="BC315" s="285"/>
      <c r="BD315" s="285"/>
      <c r="BE315" s="285"/>
      <c r="BF315" s="285"/>
      <c r="BG315" s="285"/>
      <c r="BH315" s="285"/>
      <c r="BI315" s="285"/>
      <c r="BJ315" s="285"/>
      <c r="BK315" s="285"/>
      <c r="BL315" s="285"/>
      <c r="BM315" s="285"/>
      <c r="BN315" s="285"/>
      <c r="BO315" s="285"/>
      <c r="BP315" s="285"/>
      <c r="BQ315" s="408" t="str">
        <f t="shared" si="29"/>
        <v/>
      </c>
      <c r="BR315" s="331"/>
      <c r="BS315" s="324"/>
      <c r="BT315" s="324"/>
    </row>
    <row r="316" spans="35:72" ht="13.5" customHeight="1" x14ac:dyDescent="0.5">
      <c r="AI316" s="326"/>
      <c r="AJ316" s="280"/>
      <c r="AK316" s="410">
        <v>21</v>
      </c>
      <c r="AL316" s="285"/>
      <c r="AM316" s="285"/>
      <c r="AN316" s="285"/>
      <c r="AO316" s="285"/>
      <c r="AP316" s="285"/>
      <c r="AQ316" s="285"/>
      <c r="AR316" s="285"/>
      <c r="AS316" s="285"/>
      <c r="AT316" s="285"/>
      <c r="AU316" s="285"/>
      <c r="AV316" s="285"/>
      <c r="AW316" s="285"/>
      <c r="AX316" s="285"/>
      <c r="AY316" s="285"/>
      <c r="AZ316" s="285"/>
      <c r="BA316" s="285"/>
      <c r="BB316" s="285"/>
      <c r="BC316" s="285"/>
      <c r="BD316" s="285"/>
      <c r="BE316" s="285"/>
      <c r="BF316" s="285"/>
      <c r="BG316" s="285"/>
      <c r="BH316" s="285"/>
      <c r="BI316" s="285"/>
      <c r="BJ316" s="285"/>
      <c r="BK316" s="285"/>
      <c r="BL316" s="285"/>
      <c r="BM316" s="285"/>
      <c r="BN316" s="285"/>
      <c r="BO316" s="285"/>
      <c r="BP316" s="285"/>
      <c r="BQ316" s="408" t="str">
        <f t="shared" si="29"/>
        <v/>
      </c>
      <c r="BR316" s="331"/>
      <c r="BS316" s="324"/>
      <c r="BT316" s="324"/>
    </row>
    <row r="317" spans="35:72" ht="13.5" customHeight="1" x14ac:dyDescent="0.5">
      <c r="AI317" s="326"/>
      <c r="AJ317" s="280"/>
      <c r="AK317" s="410">
        <v>22</v>
      </c>
      <c r="AL317" s="285"/>
      <c r="AM317" s="285"/>
      <c r="AN317" s="285"/>
      <c r="AO317" s="285"/>
      <c r="AP317" s="285"/>
      <c r="AQ317" s="285"/>
      <c r="AR317" s="285"/>
      <c r="AS317" s="285"/>
      <c r="AT317" s="285"/>
      <c r="AU317" s="285"/>
      <c r="AV317" s="285"/>
      <c r="AW317" s="285"/>
      <c r="AX317" s="285"/>
      <c r="AY317" s="285"/>
      <c r="AZ317" s="285"/>
      <c r="BA317" s="285"/>
      <c r="BB317" s="285"/>
      <c r="BC317" s="285"/>
      <c r="BD317" s="285"/>
      <c r="BE317" s="285"/>
      <c r="BF317" s="285"/>
      <c r="BG317" s="285"/>
      <c r="BH317" s="285"/>
      <c r="BI317" s="285"/>
      <c r="BJ317" s="285"/>
      <c r="BK317" s="285"/>
      <c r="BL317" s="285"/>
      <c r="BM317" s="285"/>
      <c r="BN317" s="285"/>
      <c r="BO317" s="285"/>
      <c r="BP317" s="285"/>
      <c r="BQ317" s="408" t="str">
        <f t="shared" si="29"/>
        <v/>
      </c>
      <c r="BR317" s="331"/>
      <c r="BS317" s="324"/>
      <c r="BT317" s="324"/>
    </row>
    <row r="318" spans="35:72" ht="13.5" customHeight="1" x14ac:dyDescent="0.5">
      <c r="AI318" s="326"/>
      <c r="AJ318" s="280"/>
      <c r="AK318" s="410">
        <v>23</v>
      </c>
      <c r="AL318" s="285"/>
      <c r="AM318" s="285"/>
      <c r="AN318" s="285"/>
      <c r="AO318" s="285"/>
      <c r="AP318" s="285"/>
      <c r="AQ318" s="285"/>
      <c r="AR318" s="285"/>
      <c r="AS318" s="285"/>
      <c r="AT318" s="285"/>
      <c r="AU318" s="285"/>
      <c r="AV318" s="285"/>
      <c r="AW318" s="285"/>
      <c r="AX318" s="285"/>
      <c r="AY318" s="285"/>
      <c r="AZ318" s="285"/>
      <c r="BA318" s="285"/>
      <c r="BB318" s="285"/>
      <c r="BC318" s="285"/>
      <c r="BD318" s="285"/>
      <c r="BE318" s="285"/>
      <c r="BF318" s="285"/>
      <c r="BG318" s="285"/>
      <c r="BH318" s="285"/>
      <c r="BI318" s="285"/>
      <c r="BJ318" s="285"/>
      <c r="BK318" s="285"/>
      <c r="BL318" s="285"/>
      <c r="BM318" s="285"/>
      <c r="BN318" s="285"/>
      <c r="BO318" s="285"/>
      <c r="BP318" s="285"/>
      <c r="BQ318" s="408" t="str">
        <f t="shared" si="29"/>
        <v/>
      </c>
      <c r="BR318" s="331"/>
      <c r="BS318" s="324"/>
      <c r="BT318" s="324"/>
    </row>
    <row r="319" spans="35:72" ht="13.5" customHeight="1" x14ac:dyDescent="0.5">
      <c r="AI319" s="326"/>
      <c r="AJ319" s="280"/>
      <c r="AK319" s="411">
        <v>24</v>
      </c>
      <c r="AL319" s="294"/>
      <c r="AM319" s="294"/>
      <c r="AN319" s="294"/>
      <c r="AO319" s="294"/>
      <c r="AP319" s="294"/>
      <c r="AQ319" s="294"/>
      <c r="AR319" s="294"/>
      <c r="AS319" s="294"/>
      <c r="AT319" s="294"/>
      <c r="AU319" s="294"/>
      <c r="AV319" s="294"/>
      <c r="AW319" s="294"/>
      <c r="AX319" s="294"/>
      <c r="AY319" s="294"/>
      <c r="AZ319" s="294"/>
      <c r="BA319" s="294"/>
      <c r="BB319" s="294"/>
      <c r="BC319" s="294"/>
      <c r="BD319" s="294"/>
      <c r="BE319" s="294"/>
      <c r="BF319" s="294"/>
      <c r="BG319" s="294"/>
      <c r="BH319" s="294"/>
      <c r="BI319" s="294"/>
      <c r="BJ319" s="294"/>
      <c r="BK319" s="294"/>
      <c r="BL319" s="294"/>
      <c r="BM319" s="294"/>
      <c r="BN319" s="294"/>
      <c r="BO319" s="294"/>
      <c r="BP319" s="294"/>
      <c r="BQ319" s="409" t="str">
        <f t="shared" si="29"/>
        <v/>
      </c>
      <c r="BR319" s="331"/>
      <c r="BS319" s="324"/>
      <c r="BT319" s="324"/>
    </row>
    <row r="320" spans="35:72" ht="13.5" customHeight="1" x14ac:dyDescent="0.5">
      <c r="AI320" s="326"/>
      <c r="AJ320" s="280"/>
      <c r="AK320" s="274"/>
      <c r="AL320" s="267"/>
      <c r="AM320" s="267"/>
      <c r="AN320" s="267"/>
      <c r="AO320" s="267"/>
      <c r="AP320" s="267"/>
      <c r="AQ320" s="267"/>
      <c r="AR320" s="267"/>
      <c r="AS320" s="267"/>
      <c r="AT320" s="267"/>
      <c r="AU320" s="267"/>
      <c r="AV320" s="267"/>
      <c r="AW320" s="267"/>
      <c r="AX320" s="267"/>
      <c r="AY320" s="267"/>
      <c r="AZ320" s="267"/>
      <c r="BA320" s="267"/>
      <c r="BB320" s="267"/>
      <c r="BC320" s="267"/>
      <c r="BD320" s="267"/>
      <c r="BE320" s="267"/>
      <c r="BF320" s="267"/>
      <c r="BG320" s="267"/>
      <c r="BH320" s="267"/>
      <c r="BI320" s="267"/>
      <c r="BJ320" s="267"/>
      <c r="BK320" s="267"/>
      <c r="BL320" s="267"/>
      <c r="BM320" s="267"/>
      <c r="BN320" s="267"/>
      <c r="BO320" s="267"/>
      <c r="BP320" s="267"/>
      <c r="BQ320" s="267"/>
      <c r="BR320" s="331"/>
      <c r="BS320" s="324"/>
      <c r="BT320" s="324"/>
    </row>
    <row r="321" spans="35:72" ht="13.5" customHeight="1" x14ac:dyDescent="0.5">
      <c r="AI321" s="326"/>
      <c r="AJ321" s="296"/>
      <c r="AK321" s="394"/>
      <c r="AL321" s="297"/>
      <c r="AM321" s="297"/>
      <c r="AN321" s="297"/>
      <c r="AO321" s="297"/>
      <c r="AP321" s="297"/>
      <c r="AQ321" s="297"/>
      <c r="AR321" s="297"/>
      <c r="AS321" s="297"/>
      <c r="AT321" s="297"/>
      <c r="AU321" s="297"/>
      <c r="AV321" s="297"/>
      <c r="AW321" s="297"/>
      <c r="AX321" s="297"/>
      <c r="AY321" s="297"/>
      <c r="AZ321" s="297"/>
      <c r="BA321" s="297"/>
      <c r="BB321" s="297"/>
      <c r="BC321" s="297"/>
      <c r="BD321" s="297"/>
      <c r="BE321" s="297"/>
      <c r="BF321" s="297"/>
      <c r="BG321" s="297"/>
      <c r="BH321" s="297"/>
      <c r="BI321" s="297"/>
      <c r="BJ321" s="297"/>
      <c r="BK321" s="297"/>
      <c r="BL321" s="297"/>
      <c r="BM321" s="297"/>
      <c r="BN321" s="297"/>
      <c r="BO321" s="297"/>
      <c r="BP321" s="297"/>
      <c r="BQ321" s="297"/>
      <c r="BR321" s="298"/>
      <c r="BS321" s="324"/>
      <c r="BT321" s="324"/>
    </row>
    <row r="322" spans="35:72" ht="13.5" customHeight="1" x14ac:dyDescent="0.5">
      <c r="AI322" s="326"/>
      <c r="AJ322" s="321"/>
      <c r="AK322" s="316"/>
      <c r="AL322" s="317"/>
      <c r="AM322" s="317"/>
      <c r="AN322" s="317"/>
      <c r="AO322" s="317"/>
      <c r="AP322" s="317"/>
      <c r="AQ322" s="317"/>
      <c r="AR322" s="317"/>
      <c r="AS322" s="317"/>
      <c r="AT322" s="317"/>
      <c r="AU322" s="317"/>
      <c r="AV322" s="317"/>
      <c r="AW322" s="317"/>
      <c r="AX322" s="317"/>
      <c r="AY322" s="317"/>
      <c r="AZ322" s="317"/>
      <c r="BA322" s="317"/>
      <c r="BB322" s="317"/>
      <c r="BC322" s="317"/>
      <c r="BD322" s="317"/>
      <c r="BE322" s="317"/>
      <c r="BF322" s="317"/>
      <c r="BG322" s="317"/>
      <c r="BH322" s="317"/>
      <c r="BI322" s="317"/>
      <c r="BJ322" s="317"/>
      <c r="BK322" s="317"/>
      <c r="BL322" s="317"/>
      <c r="BM322" s="317"/>
      <c r="BN322" s="317"/>
      <c r="BO322" s="317"/>
      <c r="BP322" s="317"/>
      <c r="BQ322" s="267"/>
      <c r="BR322" s="331"/>
      <c r="BS322" s="324"/>
      <c r="BT322" s="324"/>
    </row>
    <row r="323" spans="35:72" ht="13.5" customHeight="1" x14ac:dyDescent="0.5">
      <c r="AI323" s="326"/>
      <c r="AJ323" s="280" t="s">
        <v>405</v>
      </c>
      <c r="AK323" s="274"/>
      <c r="AL323" s="267"/>
      <c r="AM323" s="267"/>
      <c r="AN323" s="267"/>
      <c r="AO323" s="267"/>
      <c r="AP323" s="267"/>
      <c r="AQ323" s="267"/>
      <c r="AR323" s="267"/>
      <c r="AS323" s="267"/>
      <c r="AT323" s="267"/>
      <c r="AU323" s="267"/>
      <c r="AV323" s="267"/>
      <c r="AW323" s="267"/>
      <c r="AX323" s="267"/>
      <c r="AY323" s="267"/>
      <c r="AZ323" s="267"/>
      <c r="BA323" s="267"/>
      <c r="BB323" s="267"/>
      <c r="BC323" s="267"/>
      <c r="BD323" s="267"/>
      <c r="BE323" s="267"/>
      <c r="BF323" s="267"/>
      <c r="BG323" s="267"/>
      <c r="BH323" s="267"/>
      <c r="BI323" s="267"/>
      <c r="BJ323" s="267"/>
      <c r="BK323" s="267"/>
      <c r="BL323" s="267"/>
      <c r="BM323" s="267"/>
      <c r="BN323" s="267"/>
      <c r="BO323" s="267"/>
      <c r="BP323" s="267"/>
      <c r="BQ323" s="257"/>
      <c r="BR323" s="331"/>
      <c r="BS323" s="324"/>
      <c r="BT323" s="324"/>
    </row>
    <row r="324" spans="35:72" ht="13.5" customHeight="1" x14ac:dyDescent="0.5">
      <c r="AI324" s="326"/>
      <c r="AJ324" s="280"/>
      <c r="AK324" s="274"/>
      <c r="AL324" s="267"/>
      <c r="AM324" s="267"/>
      <c r="AN324" s="267"/>
      <c r="AO324" s="267"/>
      <c r="AP324" s="267"/>
      <c r="AQ324" s="267"/>
      <c r="AR324" s="267"/>
      <c r="AS324" s="267"/>
      <c r="AT324" s="267"/>
      <c r="AU324" s="267"/>
      <c r="AV324" s="267"/>
      <c r="AW324" s="267"/>
      <c r="AX324" s="267"/>
      <c r="AY324" s="267"/>
      <c r="AZ324" s="267"/>
      <c r="BA324" s="267"/>
      <c r="BB324" s="267"/>
      <c r="BC324" s="267"/>
      <c r="BD324" s="267"/>
      <c r="BE324" s="267"/>
      <c r="BF324" s="267"/>
      <c r="BG324" s="267"/>
      <c r="BH324" s="267"/>
      <c r="BI324" s="267"/>
      <c r="BJ324" s="267"/>
      <c r="BK324" s="267"/>
      <c r="BL324" s="267"/>
      <c r="BM324" s="267"/>
      <c r="BN324" s="267"/>
      <c r="BO324" s="267"/>
      <c r="BP324" s="267"/>
      <c r="BQ324" s="257"/>
      <c r="BR324" s="331"/>
      <c r="BS324" s="324"/>
      <c r="BT324" s="324"/>
    </row>
    <row r="325" spans="35:72" ht="13.5" customHeight="1" x14ac:dyDescent="0.5">
      <c r="AI325" s="326"/>
      <c r="AJ325" s="280"/>
      <c r="AK325" s="399" t="s">
        <v>321</v>
      </c>
      <c r="AL325" s="399">
        <v>1</v>
      </c>
      <c r="AM325" s="399">
        <v>2</v>
      </c>
      <c r="AN325" s="399">
        <v>3</v>
      </c>
      <c r="AO325" s="399">
        <v>4</v>
      </c>
      <c r="AP325" s="399">
        <v>5</v>
      </c>
      <c r="AQ325" s="399">
        <v>6</v>
      </c>
      <c r="AR325" s="399">
        <v>7</v>
      </c>
      <c r="AS325" s="399">
        <v>8</v>
      </c>
      <c r="AT325" s="399">
        <v>9</v>
      </c>
      <c r="AU325" s="399">
        <v>10</v>
      </c>
      <c r="AV325" s="399">
        <v>11</v>
      </c>
      <c r="AW325" s="399">
        <v>12</v>
      </c>
      <c r="AX325" s="399">
        <v>13</v>
      </c>
      <c r="AY325" s="399">
        <v>14</v>
      </c>
      <c r="AZ325" s="399">
        <v>15</v>
      </c>
      <c r="BA325" s="399">
        <v>16</v>
      </c>
      <c r="BB325" s="399">
        <v>17</v>
      </c>
      <c r="BC325" s="399">
        <v>18</v>
      </c>
      <c r="BD325" s="399">
        <v>19</v>
      </c>
      <c r="BE325" s="399">
        <v>20</v>
      </c>
      <c r="BF325" s="399">
        <v>21</v>
      </c>
      <c r="BG325" s="399">
        <v>22</v>
      </c>
      <c r="BH325" s="399">
        <v>23</v>
      </c>
      <c r="BI325" s="399">
        <v>24</v>
      </c>
      <c r="BJ325" s="399">
        <v>25</v>
      </c>
      <c r="BK325" s="399">
        <v>26</v>
      </c>
      <c r="BL325" s="399">
        <v>27</v>
      </c>
      <c r="BM325" s="399">
        <v>28</v>
      </c>
      <c r="BN325" s="399">
        <v>29</v>
      </c>
      <c r="BO325" s="399">
        <v>30</v>
      </c>
      <c r="BP325" s="257"/>
      <c r="BQ325" s="423" t="s">
        <v>314</v>
      </c>
      <c r="BR325" s="323"/>
      <c r="BS325" s="324"/>
      <c r="BT325" s="324"/>
    </row>
    <row r="326" spans="35:72" ht="13.5" customHeight="1" x14ac:dyDescent="0.5">
      <c r="AI326" s="326"/>
      <c r="AJ326" s="280"/>
      <c r="AK326" s="399"/>
      <c r="AL326" s="399"/>
      <c r="AM326" s="399"/>
      <c r="AN326" s="399"/>
      <c r="AO326" s="399"/>
      <c r="AP326" s="399"/>
      <c r="AQ326" s="399"/>
      <c r="AR326" s="399"/>
      <c r="AS326" s="399"/>
      <c r="AT326" s="399"/>
      <c r="AU326" s="399"/>
      <c r="AV326" s="399"/>
      <c r="AW326" s="399"/>
      <c r="AX326" s="399"/>
      <c r="AY326" s="399"/>
      <c r="AZ326" s="399"/>
      <c r="BA326" s="399"/>
      <c r="BB326" s="399"/>
      <c r="BC326" s="399"/>
      <c r="BD326" s="399"/>
      <c r="BE326" s="399"/>
      <c r="BF326" s="399"/>
      <c r="BG326" s="399"/>
      <c r="BH326" s="399"/>
      <c r="BI326" s="399"/>
      <c r="BJ326" s="399"/>
      <c r="BK326" s="399"/>
      <c r="BL326" s="399"/>
      <c r="BM326" s="399"/>
      <c r="BN326" s="399"/>
      <c r="BO326" s="399"/>
      <c r="BP326" s="257"/>
      <c r="BQ326" s="423" t="s">
        <v>323</v>
      </c>
      <c r="BR326" s="323"/>
      <c r="BS326" s="324"/>
      <c r="BT326" s="324"/>
    </row>
    <row r="327" spans="35:72" ht="13.5" customHeight="1" x14ac:dyDescent="0.5">
      <c r="AI327" s="326"/>
      <c r="AJ327" s="322"/>
      <c r="AK327" s="410">
        <v>1</v>
      </c>
      <c r="AL327" s="285"/>
      <c r="AM327" s="285"/>
      <c r="AN327" s="285"/>
      <c r="AO327" s="285"/>
      <c r="AP327" s="285"/>
      <c r="AQ327" s="285"/>
      <c r="AR327" s="285"/>
      <c r="AS327" s="285"/>
      <c r="AT327" s="285"/>
      <c r="AU327" s="285"/>
      <c r="AV327" s="285"/>
      <c r="AW327" s="285"/>
      <c r="AX327" s="285"/>
      <c r="AY327" s="285"/>
      <c r="AZ327" s="285"/>
      <c r="BA327" s="285"/>
      <c r="BB327" s="285"/>
      <c r="BC327" s="285"/>
      <c r="BD327" s="285"/>
      <c r="BE327" s="285"/>
      <c r="BF327" s="285"/>
      <c r="BG327" s="285"/>
      <c r="BH327" s="285"/>
      <c r="BI327" s="285"/>
      <c r="BJ327" s="285"/>
      <c r="BK327" s="285"/>
      <c r="BL327" s="285"/>
      <c r="BM327" s="285"/>
      <c r="BN327" s="285"/>
      <c r="BO327" s="285"/>
      <c r="BP327" s="257"/>
      <c r="BQ327" s="408" t="str">
        <f t="shared" ref="BQ327:BQ350" si="30">IFERROR(AVERAGE(AL327:BO327),"")</f>
        <v/>
      </c>
      <c r="BR327" s="323"/>
      <c r="BS327" s="324"/>
      <c r="BT327" s="324"/>
    </row>
    <row r="328" spans="35:72" ht="13.5" customHeight="1" x14ac:dyDescent="0.5">
      <c r="AI328" s="326"/>
      <c r="AJ328" s="322"/>
      <c r="AK328" s="410">
        <v>2</v>
      </c>
      <c r="AL328" s="285"/>
      <c r="AM328" s="285"/>
      <c r="AN328" s="285"/>
      <c r="AO328" s="285"/>
      <c r="AP328" s="285"/>
      <c r="AQ328" s="285"/>
      <c r="AR328" s="285"/>
      <c r="AS328" s="285"/>
      <c r="AT328" s="285"/>
      <c r="AU328" s="285"/>
      <c r="AV328" s="285"/>
      <c r="AW328" s="285"/>
      <c r="AX328" s="285"/>
      <c r="AY328" s="285"/>
      <c r="AZ328" s="285"/>
      <c r="BA328" s="285"/>
      <c r="BB328" s="285"/>
      <c r="BC328" s="285"/>
      <c r="BD328" s="285"/>
      <c r="BE328" s="285"/>
      <c r="BF328" s="285"/>
      <c r="BG328" s="285"/>
      <c r="BH328" s="285"/>
      <c r="BI328" s="285"/>
      <c r="BJ328" s="285"/>
      <c r="BK328" s="285"/>
      <c r="BL328" s="285"/>
      <c r="BM328" s="285"/>
      <c r="BN328" s="285"/>
      <c r="BO328" s="285"/>
      <c r="BP328" s="257"/>
      <c r="BQ328" s="408" t="str">
        <f t="shared" si="30"/>
        <v/>
      </c>
      <c r="BR328" s="323"/>
      <c r="BS328" s="324"/>
      <c r="BT328" s="324"/>
    </row>
    <row r="329" spans="35:72" ht="13.5" customHeight="1" x14ac:dyDescent="0.5">
      <c r="AI329" s="326"/>
      <c r="AJ329" s="322"/>
      <c r="AK329" s="410">
        <v>3</v>
      </c>
      <c r="AL329" s="285"/>
      <c r="AM329" s="285"/>
      <c r="AN329" s="285"/>
      <c r="AO329" s="285"/>
      <c r="AP329" s="285"/>
      <c r="AQ329" s="285"/>
      <c r="AR329" s="285"/>
      <c r="AS329" s="285"/>
      <c r="AT329" s="285"/>
      <c r="AU329" s="285"/>
      <c r="AV329" s="285"/>
      <c r="AW329" s="285"/>
      <c r="AX329" s="285"/>
      <c r="AY329" s="285"/>
      <c r="AZ329" s="285"/>
      <c r="BA329" s="285"/>
      <c r="BB329" s="285"/>
      <c r="BC329" s="285"/>
      <c r="BD329" s="285"/>
      <c r="BE329" s="285"/>
      <c r="BF329" s="285"/>
      <c r="BG329" s="285"/>
      <c r="BH329" s="285"/>
      <c r="BI329" s="285"/>
      <c r="BJ329" s="285"/>
      <c r="BK329" s="285"/>
      <c r="BL329" s="285"/>
      <c r="BM329" s="285"/>
      <c r="BN329" s="285"/>
      <c r="BO329" s="285"/>
      <c r="BP329" s="257"/>
      <c r="BQ329" s="408" t="str">
        <f t="shared" si="30"/>
        <v/>
      </c>
      <c r="BR329" s="323"/>
      <c r="BS329" s="324"/>
      <c r="BT329" s="324"/>
    </row>
    <row r="330" spans="35:72" ht="13.5" customHeight="1" x14ac:dyDescent="0.5">
      <c r="AI330" s="326"/>
      <c r="AJ330" s="322"/>
      <c r="AK330" s="410">
        <v>4</v>
      </c>
      <c r="AL330" s="285"/>
      <c r="AM330" s="285"/>
      <c r="AN330" s="285"/>
      <c r="AO330" s="285"/>
      <c r="AP330" s="285"/>
      <c r="AQ330" s="285"/>
      <c r="AR330" s="285"/>
      <c r="AS330" s="285"/>
      <c r="AT330" s="285"/>
      <c r="AU330" s="285"/>
      <c r="AV330" s="285"/>
      <c r="AW330" s="285"/>
      <c r="AX330" s="285"/>
      <c r="AY330" s="285"/>
      <c r="AZ330" s="285"/>
      <c r="BA330" s="285"/>
      <c r="BB330" s="285"/>
      <c r="BC330" s="285"/>
      <c r="BD330" s="285"/>
      <c r="BE330" s="285"/>
      <c r="BF330" s="285"/>
      <c r="BG330" s="285"/>
      <c r="BH330" s="285"/>
      <c r="BI330" s="285"/>
      <c r="BJ330" s="285"/>
      <c r="BK330" s="285"/>
      <c r="BL330" s="285"/>
      <c r="BM330" s="285"/>
      <c r="BN330" s="285"/>
      <c r="BO330" s="285"/>
      <c r="BP330" s="257"/>
      <c r="BQ330" s="408" t="str">
        <f t="shared" si="30"/>
        <v/>
      </c>
      <c r="BR330" s="323"/>
      <c r="BS330" s="324"/>
      <c r="BT330" s="324"/>
    </row>
    <row r="331" spans="35:72" ht="13.5" customHeight="1" x14ac:dyDescent="0.5">
      <c r="AI331" s="326"/>
      <c r="AJ331" s="322"/>
      <c r="AK331" s="410">
        <v>5</v>
      </c>
      <c r="AL331" s="285"/>
      <c r="AM331" s="285"/>
      <c r="AN331" s="285"/>
      <c r="AO331" s="285"/>
      <c r="AP331" s="285"/>
      <c r="AQ331" s="285"/>
      <c r="AR331" s="285"/>
      <c r="AS331" s="285"/>
      <c r="AT331" s="285"/>
      <c r="AU331" s="285"/>
      <c r="AV331" s="285"/>
      <c r="AW331" s="285"/>
      <c r="AX331" s="285"/>
      <c r="AY331" s="285"/>
      <c r="AZ331" s="285"/>
      <c r="BA331" s="285"/>
      <c r="BB331" s="285"/>
      <c r="BC331" s="285"/>
      <c r="BD331" s="285"/>
      <c r="BE331" s="285"/>
      <c r="BF331" s="285"/>
      <c r="BG331" s="285"/>
      <c r="BH331" s="285"/>
      <c r="BI331" s="285"/>
      <c r="BJ331" s="285"/>
      <c r="BK331" s="285"/>
      <c r="BL331" s="285"/>
      <c r="BM331" s="285"/>
      <c r="BN331" s="285"/>
      <c r="BO331" s="285"/>
      <c r="BP331" s="257"/>
      <c r="BQ331" s="408" t="str">
        <f t="shared" si="30"/>
        <v/>
      </c>
      <c r="BR331" s="323"/>
      <c r="BS331" s="324"/>
      <c r="BT331" s="324"/>
    </row>
    <row r="332" spans="35:72" ht="13.5" customHeight="1" x14ac:dyDescent="0.5">
      <c r="AI332" s="326"/>
      <c r="AJ332" s="322"/>
      <c r="AK332" s="410">
        <v>6</v>
      </c>
      <c r="AL332" s="285"/>
      <c r="AM332" s="285"/>
      <c r="AN332" s="285"/>
      <c r="AO332" s="285"/>
      <c r="AP332" s="285"/>
      <c r="AQ332" s="285"/>
      <c r="AR332" s="285"/>
      <c r="AS332" s="285"/>
      <c r="AT332" s="285"/>
      <c r="AU332" s="285"/>
      <c r="AV332" s="285"/>
      <c r="AW332" s="285"/>
      <c r="AX332" s="285"/>
      <c r="AY332" s="285"/>
      <c r="AZ332" s="285"/>
      <c r="BA332" s="285"/>
      <c r="BB332" s="285"/>
      <c r="BC332" s="285"/>
      <c r="BD332" s="285"/>
      <c r="BE332" s="285"/>
      <c r="BF332" s="285"/>
      <c r="BG332" s="285"/>
      <c r="BH332" s="285"/>
      <c r="BI332" s="285"/>
      <c r="BJ332" s="285"/>
      <c r="BK332" s="285"/>
      <c r="BL332" s="285"/>
      <c r="BM332" s="285"/>
      <c r="BN332" s="285"/>
      <c r="BO332" s="285"/>
      <c r="BP332" s="257"/>
      <c r="BQ332" s="408" t="str">
        <f t="shared" si="30"/>
        <v/>
      </c>
      <c r="BR332" s="323"/>
      <c r="BS332" s="324"/>
      <c r="BT332" s="324"/>
    </row>
    <row r="333" spans="35:72" ht="13.5" customHeight="1" x14ac:dyDescent="0.5">
      <c r="AI333" s="326"/>
      <c r="AJ333" s="322"/>
      <c r="AK333" s="410">
        <v>7</v>
      </c>
      <c r="AL333" s="285"/>
      <c r="AM333" s="285"/>
      <c r="AN333" s="285"/>
      <c r="AO333" s="285"/>
      <c r="AP333" s="285"/>
      <c r="AQ333" s="285"/>
      <c r="AR333" s="285"/>
      <c r="AS333" s="285"/>
      <c r="AT333" s="285"/>
      <c r="AU333" s="285"/>
      <c r="AV333" s="285"/>
      <c r="AW333" s="285"/>
      <c r="AX333" s="285"/>
      <c r="AY333" s="285"/>
      <c r="AZ333" s="285"/>
      <c r="BA333" s="285"/>
      <c r="BB333" s="285"/>
      <c r="BC333" s="285"/>
      <c r="BD333" s="285"/>
      <c r="BE333" s="285"/>
      <c r="BF333" s="285"/>
      <c r="BG333" s="285"/>
      <c r="BH333" s="285"/>
      <c r="BI333" s="285"/>
      <c r="BJ333" s="285"/>
      <c r="BK333" s="285"/>
      <c r="BL333" s="285"/>
      <c r="BM333" s="285"/>
      <c r="BN333" s="285"/>
      <c r="BO333" s="285"/>
      <c r="BP333" s="257"/>
      <c r="BQ333" s="408" t="str">
        <f t="shared" si="30"/>
        <v/>
      </c>
      <c r="BR333" s="323"/>
      <c r="BS333" s="324"/>
      <c r="BT333" s="324"/>
    </row>
    <row r="334" spans="35:72" ht="13.5" customHeight="1" x14ac:dyDescent="0.5">
      <c r="AI334" s="326"/>
      <c r="AJ334" s="322"/>
      <c r="AK334" s="410">
        <v>8</v>
      </c>
      <c r="AL334" s="285"/>
      <c r="AM334" s="285"/>
      <c r="AN334" s="285"/>
      <c r="AO334" s="285"/>
      <c r="AP334" s="285"/>
      <c r="AQ334" s="285"/>
      <c r="AR334" s="285"/>
      <c r="AS334" s="285"/>
      <c r="AT334" s="285"/>
      <c r="AU334" s="285"/>
      <c r="AV334" s="285"/>
      <c r="AW334" s="285"/>
      <c r="AX334" s="285"/>
      <c r="AY334" s="285"/>
      <c r="AZ334" s="285"/>
      <c r="BA334" s="285"/>
      <c r="BB334" s="285"/>
      <c r="BC334" s="285"/>
      <c r="BD334" s="285"/>
      <c r="BE334" s="285"/>
      <c r="BF334" s="285"/>
      <c r="BG334" s="285"/>
      <c r="BH334" s="285"/>
      <c r="BI334" s="285"/>
      <c r="BJ334" s="285"/>
      <c r="BK334" s="285"/>
      <c r="BL334" s="285"/>
      <c r="BM334" s="285"/>
      <c r="BN334" s="285"/>
      <c r="BO334" s="285"/>
      <c r="BP334" s="257"/>
      <c r="BQ334" s="408" t="str">
        <f t="shared" si="30"/>
        <v/>
      </c>
      <c r="BR334" s="323"/>
      <c r="BS334" s="324"/>
      <c r="BT334" s="324"/>
    </row>
    <row r="335" spans="35:72" ht="13.5" customHeight="1" x14ac:dyDescent="0.5">
      <c r="AI335" s="326"/>
      <c r="AJ335" s="322"/>
      <c r="AK335" s="410">
        <v>9</v>
      </c>
      <c r="AL335" s="285"/>
      <c r="AM335" s="285"/>
      <c r="AN335" s="285"/>
      <c r="AO335" s="285"/>
      <c r="AP335" s="285"/>
      <c r="AQ335" s="285"/>
      <c r="AR335" s="285"/>
      <c r="AS335" s="285"/>
      <c r="AT335" s="285"/>
      <c r="AU335" s="285"/>
      <c r="AV335" s="285"/>
      <c r="AW335" s="285"/>
      <c r="AX335" s="285"/>
      <c r="AY335" s="285"/>
      <c r="AZ335" s="285"/>
      <c r="BA335" s="285"/>
      <c r="BB335" s="285"/>
      <c r="BC335" s="285"/>
      <c r="BD335" s="285"/>
      <c r="BE335" s="285"/>
      <c r="BF335" s="285"/>
      <c r="BG335" s="285"/>
      <c r="BH335" s="285"/>
      <c r="BI335" s="285"/>
      <c r="BJ335" s="285"/>
      <c r="BK335" s="285"/>
      <c r="BL335" s="285"/>
      <c r="BM335" s="285"/>
      <c r="BN335" s="285"/>
      <c r="BO335" s="285"/>
      <c r="BP335" s="257"/>
      <c r="BQ335" s="408" t="str">
        <f t="shared" si="30"/>
        <v/>
      </c>
      <c r="BR335" s="323"/>
      <c r="BS335" s="324"/>
      <c r="BT335" s="324"/>
    </row>
    <row r="336" spans="35:72" ht="13.5" customHeight="1" x14ac:dyDescent="0.5">
      <c r="AI336" s="326"/>
      <c r="AJ336" s="322"/>
      <c r="AK336" s="410">
        <v>10</v>
      </c>
      <c r="AL336" s="285"/>
      <c r="AM336" s="285"/>
      <c r="AN336" s="285"/>
      <c r="AO336" s="285"/>
      <c r="AP336" s="285"/>
      <c r="AQ336" s="285"/>
      <c r="AR336" s="285"/>
      <c r="AS336" s="285"/>
      <c r="AT336" s="285"/>
      <c r="AU336" s="285"/>
      <c r="AV336" s="285"/>
      <c r="AW336" s="285"/>
      <c r="AX336" s="285"/>
      <c r="AY336" s="285"/>
      <c r="AZ336" s="285"/>
      <c r="BA336" s="285"/>
      <c r="BB336" s="285"/>
      <c r="BC336" s="285"/>
      <c r="BD336" s="285"/>
      <c r="BE336" s="285"/>
      <c r="BF336" s="285"/>
      <c r="BG336" s="285"/>
      <c r="BH336" s="285"/>
      <c r="BI336" s="285"/>
      <c r="BJ336" s="285"/>
      <c r="BK336" s="285"/>
      <c r="BL336" s="285"/>
      <c r="BM336" s="285"/>
      <c r="BN336" s="285"/>
      <c r="BO336" s="285"/>
      <c r="BP336" s="257"/>
      <c r="BQ336" s="408" t="str">
        <f t="shared" si="30"/>
        <v/>
      </c>
      <c r="BR336" s="323"/>
      <c r="BS336" s="324"/>
      <c r="BT336" s="324"/>
    </row>
    <row r="337" spans="35:72" ht="13.5" customHeight="1" x14ac:dyDescent="0.5">
      <c r="AI337" s="326"/>
      <c r="AJ337" s="322"/>
      <c r="AK337" s="410">
        <v>11</v>
      </c>
      <c r="AL337" s="285"/>
      <c r="AM337" s="285"/>
      <c r="AN337" s="285"/>
      <c r="AO337" s="285"/>
      <c r="AP337" s="285"/>
      <c r="AQ337" s="285"/>
      <c r="AR337" s="285"/>
      <c r="AS337" s="285"/>
      <c r="AT337" s="285"/>
      <c r="AU337" s="285"/>
      <c r="AV337" s="285"/>
      <c r="AW337" s="285"/>
      <c r="AX337" s="285"/>
      <c r="AY337" s="285"/>
      <c r="AZ337" s="285"/>
      <c r="BA337" s="285"/>
      <c r="BB337" s="285"/>
      <c r="BC337" s="285"/>
      <c r="BD337" s="285"/>
      <c r="BE337" s="285"/>
      <c r="BF337" s="285"/>
      <c r="BG337" s="285"/>
      <c r="BH337" s="285"/>
      <c r="BI337" s="285"/>
      <c r="BJ337" s="285"/>
      <c r="BK337" s="285"/>
      <c r="BL337" s="285"/>
      <c r="BM337" s="285"/>
      <c r="BN337" s="285"/>
      <c r="BO337" s="285"/>
      <c r="BP337" s="257"/>
      <c r="BQ337" s="408" t="str">
        <f t="shared" si="30"/>
        <v/>
      </c>
      <c r="BR337" s="323"/>
      <c r="BS337" s="324"/>
      <c r="BT337" s="324"/>
    </row>
    <row r="338" spans="35:72" ht="13.5" customHeight="1" x14ac:dyDescent="0.5">
      <c r="AI338" s="326"/>
      <c r="AJ338" s="322"/>
      <c r="AK338" s="410">
        <v>12</v>
      </c>
      <c r="AL338" s="285"/>
      <c r="AM338" s="285"/>
      <c r="AN338" s="285"/>
      <c r="AO338" s="285"/>
      <c r="AP338" s="285"/>
      <c r="AQ338" s="285"/>
      <c r="AR338" s="285"/>
      <c r="AS338" s="285"/>
      <c r="AT338" s="285"/>
      <c r="AU338" s="285"/>
      <c r="AV338" s="285"/>
      <c r="AW338" s="285"/>
      <c r="AX338" s="285"/>
      <c r="AY338" s="285"/>
      <c r="AZ338" s="285"/>
      <c r="BA338" s="285"/>
      <c r="BB338" s="285"/>
      <c r="BC338" s="285"/>
      <c r="BD338" s="285"/>
      <c r="BE338" s="285"/>
      <c r="BF338" s="285"/>
      <c r="BG338" s="285"/>
      <c r="BH338" s="285"/>
      <c r="BI338" s="285"/>
      <c r="BJ338" s="285"/>
      <c r="BK338" s="285"/>
      <c r="BL338" s="285"/>
      <c r="BM338" s="285"/>
      <c r="BN338" s="285"/>
      <c r="BO338" s="285"/>
      <c r="BP338" s="257"/>
      <c r="BQ338" s="408" t="str">
        <f t="shared" si="30"/>
        <v/>
      </c>
      <c r="BR338" s="323"/>
      <c r="BS338" s="324"/>
      <c r="BT338" s="324"/>
    </row>
    <row r="339" spans="35:72" ht="13.5" customHeight="1" x14ac:dyDescent="0.5">
      <c r="AI339" s="326"/>
      <c r="AJ339" s="322"/>
      <c r="AK339" s="410">
        <v>13</v>
      </c>
      <c r="AL339" s="285"/>
      <c r="AM339" s="285"/>
      <c r="AN339" s="285"/>
      <c r="AO339" s="285"/>
      <c r="AP339" s="285"/>
      <c r="AQ339" s="285"/>
      <c r="AR339" s="285"/>
      <c r="AS339" s="285"/>
      <c r="AT339" s="285"/>
      <c r="AU339" s="285"/>
      <c r="AV339" s="285"/>
      <c r="AW339" s="285"/>
      <c r="AX339" s="285"/>
      <c r="AY339" s="285"/>
      <c r="AZ339" s="285"/>
      <c r="BA339" s="285"/>
      <c r="BB339" s="285"/>
      <c r="BC339" s="285"/>
      <c r="BD339" s="285"/>
      <c r="BE339" s="285"/>
      <c r="BF339" s="285"/>
      <c r="BG339" s="285"/>
      <c r="BH339" s="285"/>
      <c r="BI339" s="285"/>
      <c r="BJ339" s="285"/>
      <c r="BK339" s="285"/>
      <c r="BL339" s="285"/>
      <c r="BM339" s="285"/>
      <c r="BN339" s="285"/>
      <c r="BO339" s="285"/>
      <c r="BP339" s="257"/>
      <c r="BQ339" s="408" t="str">
        <f t="shared" si="30"/>
        <v/>
      </c>
      <c r="BR339" s="323"/>
      <c r="BS339" s="324"/>
      <c r="BT339" s="324"/>
    </row>
    <row r="340" spans="35:72" ht="13.5" customHeight="1" x14ac:dyDescent="0.5">
      <c r="AI340" s="326"/>
      <c r="AJ340" s="322"/>
      <c r="AK340" s="410">
        <v>14</v>
      </c>
      <c r="AL340" s="285"/>
      <c r="AM340" s="285"/>
      <c r="AN340" s="285"/>
      <c r="AO340" s="285"/>
      <c r="AP340" s="285"/>
      <c r="AQ340" s="285"/>
      <c r="AR340" s="285"/>
      <c r="AS340" s="285"/>
      <c r="AT340" s="285"/>
      <c r="AU340" s="285"/>
      <c r="AV340" s="285"/>
      <c r="AW340" s="285"/>
      <c r="AX340" s="285"/>
      <c r="AY340" s="285"/>
      <c r="AZ340" s="285"/>
      <c r="BA340" s="285"/>
      <c r="BB340" s="285"/>
      <c r="BC340" s="285"/>
      <c r="BD340" s="285"/>
      <c r="BE340" s="285"/>
      <c r="BF340" s="285"/>
      <c r="BG340" s="285"/>
      <c r="BH340" s="285"/>
      <c r="BI340" s="285"/>
      <c r="BJ340" s="285"/>
      <c r="BK340" s="285"/>
      <c r="BL340" s="285"/>
      <c r="BM340" s="285"/>
      <c r="BN340" s="285"/>
      <c r="BO340" s="285"/>
      <c r="BP340" s="257"/>
      <c r="BQ340" s="408" t="str">
        <f t="shared" si="30"/>
        <v/>
      </c>
      <c r="BR340" s="323"/>
      <c r="BS340" s="324"/>
      <c r="BT340" s="324"/>
    </row>
    <row r="341" spans="35:72" ht="13.5" customHeight="1" x14ac:dyDescent="0.5">
      <c r="AI341" s="326"/>
      <c r="AJ341" s="322"/>
      <c r="AK341" s="410">
        <v>15</v>
      </c>
      <c r="AL341" s="285"/>
      <c r="AM341" s="285"/>
      <c r="AN341" s="285"/>
      <c r="AO341" s="285"/>
      <c r="AP341" s="285"/>
      <c r="AQ341" s="285"/>
      <c r="AR341" s="285"/>
      <c r="AS341" s="285"/>
      <c r="AT341" s="285"/>
      <c r="AU341" s="285"/>
      <c r="AV341" s="285"/>
      <c r="AW341" s="285"/>
      <c r="AX341" s="285"/>
      <c r="AY341" s="285"/>
      <c r="AZ341" s="285"/>
      <c r="BA341" s="285"/>
      <c r="BB341" s="285"/>
      <c r="BC341" s="285"/>
      <c r="BD341" s="285"/>
      <c r="BE341" s="285"/>
      <c r="BF341" s="285"/>
      <c r="BG341" s="285"/>
      <c r="BH341" s="285"/>
      <c r="BI341" s="285"/>
      <c r="BJ341" s="285"/>
      <c r="BK341" s="285"/>
      <c r="BL341" s="285"/>
      <c r="BM341" s="285"/>
      <c r="BN341" s="285"/>
      <c r="BO341" s="285"/>
      <c r="BP341" s="257"/>
      <c r="BQ341" s="408" t="str">
        <f t="shared" si="30"/>
        <v/>
      </c>
      <c r="BR341" s="323"/>
      <c r="BS341" s="324"/>
      <c r="BT341" s="324"/>
    </row>
    <row r="342" spans="35:72" ht="13.5" customHeight="1" x14ac:dyDescent="0.5">
      <c r="AI342" s="326"/>
      <c r="AJ342" s="322"/>
      <c r="AK342" s="410">
        <v>16</v>
      </c>
      <c r="AL342" s="285"/>
      <c r="AM342" s="285"/>
      <c r="AN342" s="285"/>
      <c r="AO342" s="285"/>
      <c r="AP342" s="285"/>
      <c r="AQ342" s="285"/>
      <c r="AR342" s="285"/>
      <c r="AS342" s="285"/>
      <c r="AT342" s="285"/>
      <c r="AU342" s="285"/>
      <c r="AV342" s="285"/>
      <c r="AW342" s="285"/>
      <c r="AX342" s="285"/>
      <c r="AY342" s="285"/>
      <c r="AZ342" s="285"/>
      <c r="BA342" s="285"/>
      <c r="BB342" s="285"/>
      <c r="BC342" s="285"/>
      <c r="BD342" s="285"/>
      <c r="BE342" s="285"/>
      <c r="BF342" s="285"/>
      <c r="BG342" s="285"/>
      <c r="BH342" s="285"/>
      <c r="BI342" s="285"/>
      <c r="BJ342" s="285"/>
      <c r="BK342" s="285"/>
      <c r="BL342" s="285"/>
      <c r="BM342" s="285"/>
      <c r="BN342" s="285"/>
      <c r="BO342" s="285"/>
      <c r="BP342" s="257"/>
      <c r="BQ342" s="408" t="str">
        <f t="shared" si="30"/>
        <v/>
      </c>
      <c r="BR342" s="323"/>
      <c r="BS342" s="324"/>
      <c r="BT342" s="324"/>
    </row>
    <row r="343" spans="35:72" ht="13.5" customHeight="1" x14ac:dyDescent="0.5">
      <c r="AI343" s="326"/>
      <c r="AJ343" s="280"/>
      <c r="AK343" s="410">
        <v>17</v>
      </c>
      <c r="AL343" s="285"/>
      <c r="AM343" s="285"/>
      <c r="AN343" s="285"/>
      <c r="AO343" s="285"/>
      <c r="AP343" s="285"/>
      <c r="AQ343" s="285"/>
      <c r="AR343" s="285"/>
      <c r="AS343" s="285"/>
      <c r="AT343" s="285"/>
      <c r="AU343" s="285"/>
      <c r="AV343" s="285"/>
      <c r="AW343" s="285"/>
      <c r="AX343" s="285"/>
      <c r="AY343" s="285"/>
      <c r="AZ343" s="285"/>
      <c r="BA343" s="285"/>
      <c r="BB343" s="285"/>
      <c r="BC343" s="285"/>
      <c r="BD343" s="285"/>
      <c r="BE343" s="285"/>
      <c r="BF343" s="285"/>
      <c r="BG343" s="285"/>
      <c r="BH343" s="285"/>
      <c r="BI343" s="285"/>
      <c r="BJ343" s="285"/>
      <c r="BK343" s="285"/>
      <c r="BL343" s="285"/>
      <c r="BM343" s="285"/>
      <c r="BN343" s="285"/>
      <c r="BO343" s="285"/>
      <c r="BP343" s="257"/>
      <c r="BQ343" s="408" t="str">
        <f t="shared" si="30"/>
        <v/>
      </c>
      <c r="BR343" s="323"/>
      <c r="BS343" s="324"/>
      <c r="BT343" s="324"/>
    </row>
    <row r="344" spans="35:72" ht="13.5" customHeight="1" x14ac:dyDescent="0.5">
      <c r="AI344" s="326"/>
      <c r="AJ344" s="280"/>
      <c r="AK344" s="410">
        <v>18</v>
      </c>
      <c r="AL344" s="285"/>
      <c r="AM344" s="285"/>
      <c r="AN344" s="285"/>
      <c r="AO344" s="285"/>
      <c r="AP344" s="285"/>
      <c r="AQ344" s="285"/>
      <c r="AR344" s="285"/>
      <c r="AS344" s="285"/>
      <c r="AT344" s="285"/>
      <c r="AU344" s="285"/>
      <c r="AV344" s="285"/>
      <c r="AW344" s="285"/>
      <c r="AX344" s="285"/>
      <c r="AY344" s="285"/>
      <c r="AZ344" s="285"/>
      <c r="BA344" s="285"/>
      <c r="BB344" s="285"/>
      <c r="BC344" s="285"/>
      <c r="BD344" s="285"/>
      <c r="BE344" s="285"/>
      <c r="BF344" s="285"/>
      <c r="BG344" s="285"/>
      <c r="BH344" s="285"/>
      <c r="BI344" s="285"/>
      <c r="BJ344" s="285"/>
      <c r="BK344" s="285"/>
      <c r="BL344" s="285"/>
      <c r="BM344" s="285"/>
      <c r="BN344" s="285"/>
      <c r="BO344" s="285"/>
      <c r="BP344" s="257"/>
      <c r="BQ344" s="408" t="str">
        <f t="shared" si="30"/>
        <v/>
      </c>
      <c r="BR344" s="323"/>
      <c r="BS344" s="324"/>
      <c r="BT344" s="324"/>
    </row>
    <row r="345" spans="35:72" ht="13.5" customHeight="1" x14ac:dyDescent="0.5">
      <c r="AI345" s="326"/>
      <c r="AJ345" s="280"/>
      <c r="AK345" s="410">
        <v>19</v>
      </c>
      <c r="AL345" s="285"/>
      <c r="AM345" s="285"/>
      <c r="AN345" s="285"/>
      <c r="AO345" s="285"/>
      <c r="AP345" s="285"/>
      <c r="AQ345" s="285"/>
      <c r="AR345" s="285"/>
      <c r="AS345" s="285"/>
      <c r="AT345" s="285"/>
      <c r="AU345" s="285"/>
      <c r="AV345" s="285"/>
      <c r="AW345" s="285"/>
      <c r="AX345" s="285"/>
      <c r="AY345" s="285"/>
      <c r="AZ345" s="285"/>
      <c r="BA345" s="285"/>
      <c r="BB345" s="285"/>
      <c r="BC345" s="285"/>
      <c r="BD345" s="285"/>
      <c r="BE345" s="285"/>
      <c r="BF345" s="285"/>
      <c r="BG345" s="285"/>
      <c r="BH345" s="285"/>
      <c r="BI345" s="285"/>
      <c r="BJ345" s="285"/>
      <c r="BK345" s="285"/>
      <c r="BL345" s="285"/>
      <c r="BM345" s="285"/>
      <c r="BN345" s="285"/>
      <c r="BO345" s="285"/>
      <c r="BP345" s="257"/>
      <c r="BQ345" s="408" t="str">
        <f t="shared" si="30"/>
        <v/>
      </c>
      <c r="BR345" s="323"/>
      <c r="BS345" s="324"/>
      <c r="BT345" s="324"/>
    </row>
    <row r="346" spans="35:72" ht="13.5" customHeight="1" x14ac:dyDescent="0.5">
      <c r="AI346" s="326"/>
      <c r="AJ346" s="280"/>
      <c r="AK346" s="410">
        <v>20</v>
      </c>
      <c r="AL346" s="285"/>
      <c r="AM346" s="285"/>
      <c r="AN346" s="285"/>
      <c r="AO346" s="285"/>
      <c r="AP346" s="285"/>
      <c r="AQ346" s="285"/>
      <c r="AR346" s="285"/>
      <c r="AS346" s="285"/>
      <c r="AT346" s="285"/>
      <c r="AU346" s="285"/>
      <c r="AV346" s="285"/>
      <c r="AW346" s="285"/>
      <c r="AX346" s="285"/>
      <c r="AY346" s="285"/>
      <c r="AZ346" s="285"/>
      <c r="BA346" s="285"/>
      <c r="BB346" s="285"/>
      <c r="BC346" s="285"/>
      <c r="BD346" s="285"/>
      <c r="BE346" s="285"/>
      <c r="BF346" s="285"/>
      <c r="BG346" s="285"/>
      <c r="BH346" s="285"/>
      <c r="BI346" s="285"/>
      <c r="BJ346" s="285"/>
      <c r="BK346" s="285"/>
      <c r="BL346" s="285"/>
      <c r="BM346" s="285"/>
      <c r="BN346" s="285"/>
      <c r="BO346" s="285"/>
      <c r="BP346" s="257"/>
      <c r="BQ346" s="408" t="str">
        <f t="shared" si="30"/>
        <v/>
      </c>
      <c r="BR346" s="323"/>
      <c r="BS346" s="324"/>
      <c r="BT346" s="324"/>
    </row>
    <row r="347" spans="35:72" ht="13.5" customHeight="1" x14ac:dyDescent="0.5">
      <c r="AI347" s="326"/>
      <c r="AJ347" s="280"/>
      <c r="AK347" s="410">
        <v>21</v>
      </c>
      <c r="AL347" s="285"/>
      <c r="AM347" s="285"/>
      <c r="AN347" s="285"/>
      <c r="AO347" s="285"/>
      <c r="AP347" s="285"/>
      <c r="AQ347" s="285"/>
      <c r="AR347" s="285"/>
      <c r="AS347" s="285"/>
      <c r="AT347" s="285"/>
      <c r="AU347" s="285"/>
      <c r="AV347" s="285"/>
      <c r="AW347" s="285"/>
      <c r="AX347" s="285"/>
      <c r="AY347" s="285"/>
      <c r="AZ347" s="285"/>
      <c r="BA347" s="285"/>
      <c r="BB347" s="285"/>
      <c r="BC347" s="285"/>
      <c r="BD347" s="285"/>
      <c r="BE347" s="285"/>
      <c r="BF347" s="285"/>
      <c r="BG347" s="285"/>
      <c r="BH347" s="285"/>
      <c r="BI347" s="285"/>
      <c r="BJ347" s="285"/>
      <c r="BK347" s="285"/>
      <c r="BL347" s="285"/>
      <c r="BM347" s="285"/>
      <c r="BN347" s="285"/>
      <c r="BO347" s="285"/>
      <c r="BP347" s="257"/>
      <c r="BQ347" s="408" t="str">
        <f t="shared" si="30"/>
        <v/>
      </c>
      <c r="BR347" s="323"/>
      <c r="BS347" s="324"/>
      <c r="BT347" s="324"/>
    </row>
    <row r="348" spans="35:72" ht="13.5" customHeight="1" x14ac:dyDescent="0.5">
      <c r="AI348" s="326"/>
      <c r="AJ348" s="280"/>
      <c r="AK348" s="410">
        <v>22</v>
      </c>
      <c r="AL348" s="285"/>
      <c r="AM348" s="285"/>
      <c r="AN348" s="285"/>
      <c r="AO348" s="285"/>
      <c r="AP348" s="285"/>
      <c r="AQ348" s="285"/>
      <c r="AR348" s="285"/>
      <c r="AS348" s="285"/>
      <c r="AT348" s="285"/>
      <c r="AU348" s="285"/>
      <c r="AV348" s="285"/>
      <c r="AW348" s="285"/>
      <c r="AX348" s="285"/>
      <c r="AY348" s="285"/>
      <c r="AZ348" s="285"/>
      <c r="BA348" s="285"/>
      <c r="BB348" s="285"/>
      <c r="BC348" s="285"/>
      <c r="BD348" s="285"/>
      <c r="BE348" s="285"/>
      <c r="BF348" s="285"/>
      <c r="BG348" s="285"/>
      <c r="BH348" s="285"/>
      <c r="BI348" s="285"/>
      <c r="BJ348" s="285"/>
      <c r="BK348" s="285"/>
      <c r="BL348" s="285"/>
      <c r="BM348" s="285"/>
      <c r="BN348" s="285"/>
      <c r="BO348" s="285"/>
      <c r="BP348" s="257"/>
      <c r="BQ348" s="408" t="str">
        <f t="shared" si="30"/>
        <v/>
      </c>
      <c r="BR348" s="323"/>
      <c r="BS348" s="324"/>
      <c r="BT348" s="324"/>
    </row>
    <row r="349" spans="35:72" ht="13.5" customHeight="1" x14ac:dyDescent="0.5">
      <c r="AI349" s="326"/>
      <c r="AJ349" s="280"/>
      <c r="AK349" s="410">
        <v>23</v>
      </c>
      <c r="AL349" s="285"/>
      <c r="AM349" s="285"/>
      <c r="AN349" s="285"/>
      <c r="AO349" s="285"/>
      <c r="AP349" s="285"/>
      <c r="AQ349" s="285"/>
      <c r="AR349" s="285"/>
      <c r="AS349" s="285"/>
      <c r="AT349" s="285"/>
      <c r="AU349" s="285"/>
      <c r="AV349" s="285"/>
      <c r="AW349" s="285"/>
      <c r="AX349" s="285"/>
      <c r="AY349" s="285"/>
      <c r="AZ349" s="285"/>
      <c r="BA349" s="285"/>
      <c r="BB349" s="285"/>
      <c r="BC349" s="285"/>
      <c r="BD349" s="285"/>
      <c r="BE349" s="285"/>
      <c r="BF349" s="285"/>
      <c r="BG349" s="285"/>
      <c r="BH349" s="285"/>
      <c r="BI349" s="285"/>
      <c r="BJ349" s="285"/>
      <c r="BK349" s="285"/>
      <c r="BL349" s="285"/>
      <c r="BM349" s="285"/>
      <c r="BN349" s="285"/>
      <c r="BO349" s="285"/>
      <c r="BP349" s="257"/>
      <c r="BQ349" s="408" t="str">
        <f t="shared" si="30"/>
        <v/>
      </c>
      <c r="BR349" s="323"/>
      <c r="BS349" s="352"/>
      <c r="BT349" s="324"/>
    </row>
    <row r="350" spans="35:72" ht="13.5" customHeight="1" x14ac:dyDescent="0.5">
      <c r="AI350" s="326"/>
      <c r="AJ350" s="280"/>
      <c r="AK350" s="411">
        <v>24</v>
      </c>
      <c r="AL350" s="294"/>
      <c r="AM350" s="294"/>
      <c r="AN350" s="294"/>
      <c r="AO350" s="294"/>
      <c r="AP350" s="294"/>
      <c r="AQ350" s="294"/>
      <c r="AR350" s="294"/>
      <c r="AS350" s="294"/>
      <c r="AT350" s="294"/>
      <c r="AU350" s="294"/>
      <c r="AV350" s="294"/>
      <c r="AW350" s="294"/>
      <c r="AX350" s="294"/>
      <c r="AY350" s="294"/>
      <c r="AZ350" s="294"/>
      <c r="BA350" s="294"/>
      <c r="BB350" s="294"/>
      <c r="BC350" s="294"/>
      <c r="BD350" s="294"/>
      <c r="BE350" s="294"/>
      <c r="BF350" s="294"/>
      <c r="BG350" s="294"/>
      <c r="BH350" s="294"/>
      <c r="BI350" s="294"/>
      <c r="BJ350" s="294"/>
      <c r="BK350" s="294"/>
      <c r="BL350" s="294"/>
      <c r="BM350" s="294"/>
      <c r="BN350" s="294"/>
      <c r="BO350" s="294"/>
      <c r="BP350" s="257"/>
      <c r="BQ350" s="409" t="str">
        <f t="shared" si="30"/>
        <v/>
      </c>
      <c r="BR350" s="323"/>
      <c r="BS350" s="324"/>
      <c r="BT350" s="324"/>
    </row>
    <row r="351" spans="35:72" ht="13.5" customHeight="1" x14ac:dyDescent="0.5">
      <c r="AI351" s="326"/>
      <c r="AJ351" s="373"/>
      <c r="AK351" s="274"/>
      <c r="AL351" s="267"/>
      <c r="AM351" s="267"/>
      <c r="AN351" s="267"/>
      <c r="AO351" s="267"/>
      <c r="AP351" s="267"/>
      <c r="AQ351" s="267"/>
      <c r="AR351" s="267"/>
      <c r="AS351" s="267"/>
      <c r="AT351" s="267"/>
      <c r="AU351" s="267"/>
      <c r="AV351" s="267"/>
      <c r="AW351" s="267"/>
      <c r="AX351" s="267"/>
      <c r="AY351" s="267"/>
      <c r="AZ351" s="267"/>
      <c r="BA351" s="267"/>
      <c r="BB351" s="267"/>
      <c r="BC351" s="267"/>
      <c r="BD351" s="267"/>
      <c r="BE351" s="267"/>
      <c r="BF351" s="267"/>
      <c r="BG351" s="267"/>
      <c r="BH351" s="267"/>
      <c r="BI351" s="267"/>
      <c r="BJ351" s="267"/>
      <c r="BK351" s="267"/>
      <c r="BL351" s="267"/>
      <c r="BM351" s="267"/>
      <c r="BN351" s="267"/>
      <c r="BO351" s="267"/>
      <c r="BP351" s="267"/>
      <c r="BQ351" s="375"/>
      <c r="BR351" s="331"/>
      <c r="BS351" s="324"/>
      <c r="BT351" s="324"/>
    </row>
    <row r="352" spans="35:72" ht="13.5" customHeight="1" x14ac:dyDescent="0.5">
      <c r="AI352" s="326"/>
      <c r="AJ352" s="296"/>
      <c r="AK352" s="394"/>
      <c r="AL352" s="297"/>
      <c r="AM352" s="297"/>
      <c r="AN352" s="297"/>
      <c r="AO352" s="297"/>
      <c r="AP352" s="297"/>
      <c r="AQ352" s="297"/>
      <c r="AR352" s="297"/>
      <c r="AS352" s="297"/>
      <c r="AT352" s="297"/>
      <c r="AU352" s="297"/>
      <c r="AV352" s="297"/>
      <c r="AW352" s="297"/>
      <c r="AX352" s="297"/>
      <c r="AY352" s="297"/>
      <c r="AZ352" s="297"/>
      <c r="BA352" s="297"/>
      <c r="BB352" s="297"/>
      <c r="BC352" s="297"/>
      <c r="BD352" s="297"/>
      <c r="BE352" s="297"/>
      <c r="BF352" s="297"/>
      <c r="BG352" s="297"/>
      <c r="BH352" s="297"/>
      <c r="BI352" s="297"/>
      <c r="BJ352" s="297"/>
      <c r="BK352" s="297"/>
      <c r="BL352" s="297"/>
      <c r="BM352" s="297"/>
      <c r="BN352" s="297"/>
      <c r="BO352" s="297"/>
      <c r="BP352" s="297"/>
      <c r="BQ352" s="375"/>
      <c r="BR352" s="298"/>
      <c r="BS352" s="324"/>
      <c r="BT352" s="324"/>
    </row>
    <row r="353" spans="35:72" ht="13.5" customHeight="1" x14ac:dyDescent="0.5">
      <c r="AI353" s="326"/>
      <c r="AJ353" s="373"/>
      <c r="AK353" s="395"/>
      <c r="AL353" s="374"/>
      <c r="AM353" s="374"/>
      <c r="AN353" s="374"/>
      <c r="AO353" s="374"/>
      <c r="AP353" s="374"/>
      <c r="AQ353" s="374"/>
      <c r="AR353" s="374"/>
      <c r="AS353" s="374"/>
      <c r="AT353" s="374"/>
      <c r="AU353" s="374"/>
      <c r="AV353" s="374"/>
      <c r="AW353" s="374"/>
      <c r="AX353" s="374"/>
      <c r="AY353" s="374"/>
      <c r="AZ353" s="374"/>
      <c r="BA353" s="374"/>
      <c r="BB353" s="374"/>
      <c r="BC353" s="374"/>
      <c r="BD353" s="374"/>
      <c r="BE353" s="374"/>
      <c r="BF353" s="374"/>
      <c r="BG353" s="374"/>
      <c r="BH353" s="374"/>
      <c r="BI353" s="374"/>
      <c r="BJ353" s="374"/>
      <c r="BK353" s="374"/>
      <c r="BL353" s="374"/>
      <c r="BM353" s="374"/>
      <c r="BN353" s="374"/>
      <c r="BO353" s="374"/>
      <c r="BP353" s="374"/>
      <c r="BQ353" s="374"/>
      <c r="BR353" s="331"/>
      <c r="BS353" s="324"/>
      <c r="BT353" s="324"/>
    </row>
    <row r="354" spans="35:72" ht="13.5" customHeight="1" x14ac:dyDescent="0.5">
      <c r="AI354" s="326"/>
      <c r="AJ354" s="280" t="s">
        <v>406</v>
      </c>
      <c r="AK354" s="396"/>
      <c r="AL354" s="375"/>
      <c r="AM354" s="375"/>
      <c r="AN354" s="375"/>
      <c r="AO354" s="375"/>
      <c r="AP354" s="375"/>
      <c r="AQ354" s="375"/>
      <c r="AR354" s="375"/>
      <c r="AS354" s="375"/>
      <c r="AT354" s="375"/>
      <c r="AU354" s="375"/>
      <c r="AV354" s="375"/>
      <c r="AW354" s="375"/>
      <c r="AX354" s="375"/>
      <c r="AY354" s="375"/>
      <c r="AZ354" s="375"/>
      <c r="BA354" s="375"/>
      <c r="BB354" s="375"/>
      <c r="BC354" s="375"/>
      <c r="BD354" s="375"/>
      <c r="BE354" s="375"/>
      <c r="BF354" s="375"/>
      <c r="BG354" s="375"/>
      <c r="BH354" s="375"/>
      <c r="BI354" s="375"/>
      <c r="BJ354" s="375"/>
      <c r="BK354" s="375"/>
      <c r="BL354" s="375"/>
      <c r="BM354" s="375"/>
      <c r="BN354" s="375"/>
      <c r="BO354" s="375"/>
      <c r="BP354" s="375"/>
      <c r="BQ354" s="257"/>
      <c r="BR354" s="331"/>
      <c r="BS354" s="324"/>
      <c r="BT354" s="324"/>
    </row>
    <row r="355" spans="35:72" ht="13.5" customHeight="1" x14ac:dyDescent="0.5">
      <c r="AI355" s="326"/>
      <c r="AJ355" s="280"/>
      <c r="AK355" s="396"/>
      <c r="AL355" s="375"/>
      <c r="AM355" s="375"/>
      <c r="AN355" s="375"/>
      <c r="AO355" s="375"/>
      <c r="AP355" s="375"/>
      <c r="AQ355" s="375"/>
      <c r="AR355" s="375"/>
      <c r="AS355" s="375"/>
      <c r="AT355" s="375"/>
      <c r="AU355" s="375"/>
      <c r="AV355" s="375"/>
      <c r="AW355" s="375"/>
      <c r="AX355" s="375"/>
      <c r="AY355" s="375"/>
      <c r="AZ355" s="375"/>
      <c r="BA355" s="375"/>
      <c r="BB355" s="375"/>
      <c r="BC355" s="375"/>
      <c r="BD355" s="375"/>
      <c r="BE355" s="375"/>
      <c r="BF355" s="375"/>
      <c r="BG355" s="375"/>
      <c r="BH355" s="375"/>
      <c r="BI355" s="375"/>
      <c r="BJ355" s="375"/>
      <c r="BK355" s="375"/>
      <c r="BL355" s="375"/>
      <c r="BM355" s="375"/>
      <c r="BN355" s="375"/>
      <c r="BO355" s="375"/>
      <c r="BP355" s="375"/>
      <c r="BQ355" s="257"/>
      <c r="BR355" s="331"/>
      <c r="BS355" s="324"/>
      <c r="BT355" s="324"/>
    </row>
    <row r="356" spans="35:72" ht="13.5" customHeight="1" x14ac:dyDescent="0.5">
      <c r="AI356" s="326"/>
      <c r="AJ356" s="280"/>
      <c r="AK356" s="399" t="s">
        <v>321</v>
      </c>
      <c r="AL356" s="399">
        <v>1</v>
      </c>
      <c r="AM356" s="399">
        <v>2</v>
      </c>
      <c r="AN356" s="399">
        <v>3</v>
      </c>
      <c r="AO356" s="399">
        <v>4</v>
      </c>
      <c r="AP356" s="399">
        <v>5</v>
      </c>
      <c r="AQ356" s="399">
        <v>6</v>
      </c>
      <c r="AR356" s="399">
        <v>7</v>
      </c>
      <c r="AS356" s="399">
        <v>8</v>
      </c>
      <c r="AT356" s="399">
        <v>9</v>
      </c>
      <c r="AU356" s="399">
        <v>10</v>
      </c>
      <c r="AV356" s="399">
        <v>11</v>
      </c>
      <c r="AW356" s="399">
        <v>12</v>
      </c>
      <c r="AX356" s="399">
        <v>13</v>
      </c>
      <c r="AY356" s="399">
        <v>14</v>
      </c>
      <c r="AZ356" s="399">
        <v>15</v>
      </c>
      <c r="BA356" s="399">
        <v>16</v>
      </c>
      <c r="BB356" s="399">
        <v>17</v>
      </c>
      <c r="BC356" s="399">
        <v>18</v>
      </c>
      <c r="BD356" s="399">
        <v>19</v>
      </c>
      <c r="BE356" s="399">
        <v>20</v>
      </c>
      <c r="BF356" s="399">
        <v>21</v>
      </c>
      <c r="BG356" s="399">
        <v>22</v>
      </c>
      <c r="BH356" s="399">
        <v>23</v>
      </c>
      <c r="BI356" s="399">
        <v>24</v>
      </c>
      <c r="BJ356" s="399">
        <v>25</v>
      </c>
      <c r="BK356" s="399">
        <v>26</v>
      </c>
      <c r="BL356" s="399">
        <v>27</v>
      </c>
      <c r="BM356" s="399">
        <v>28</v>
      </c>
      <c r="BN356" s="399">
        <v>29</v>
      </c>
      <c r="BO356" s="399">
        <v>30</v>
      </c>
      <c r="BP356" s="399">
        <v>31</v>
      </c>
      <c r="BQ356" s="423" t="s">
        <v>314</v>
      </c>
      <c r="BR356" s="331"/>
      <c r="BS356" s="324"/>
      <c r="BT356" s="324"/>
    </row>
    <row r="357" spans="35:72" ht="13.5" customHeight="1" x14ac:dyDescent="0.5">
      <c r="AI357" s="326"/>
      <c r="AJ357" s="280"/>
      <c r="AK357" s="399"/>
      <c r="AL357" s="399"/>
      <c r="AM357" s="399"/>
      <c r="AN357" s="399"/>
      <c r="AO357" s="399"/>
      <c r="AP357" s="399"/>
      <c r="AQ357" s="399"/>
      <c r="AR357" s="399"/>
      <c r="AS357" s="399"/>
      <c r="AT357" s="399"/>
      <c r="AU357" s="399"/>
      <c r="AV357" s="399"/>
      <c r="AW357" s="399"/>
      <c r="AX357" s="399"/>
      <c r="AY357" s="399"/>
      <c r="AZ357" s="399"/>
      <c r="BA357" s="399"/>
      <c r="BB357" s="399"/>
      <c r="BC357" s="399"/>
      <c r="BD357" s="399"/>
      <c r="BE357" s="399"/>
      <c r="BF357" s="399"/>
      <c r="BG357" s="399"/>
      <c r="BH357" s="399"/>
      <c r="BI357" s="399"/>
      <c r="BJ357" s="399"/>
      <c r="BK357" s="399"/>
      <c r="BL357" s="399"/>
      <c r="BM357" s="399"/>
      <c r="BN357" s="399"/>
      <c r="BO357" s="399"/>
      <c r="BP357" s="399"/>
      <c r="BQ357" s="423" t="s">
        <v>323</v>
      </c>
      <c r="BR357" s="331"/>
      <c r="BS357" s="324"/>
      <c r="BT357" s="324"/>
    </row>
    <row r="358" spans="35:72" ht="13.5" customHeight="1" x14ac:dyDescent="0.5">
      <c r="AI358" s="326"/>
      <c r="AJ358" s="280"/>
      <c r="AK358" s="410">
        <v>1</v>
      </c>
      <c r="AL358" s="285"/>
      <c r="AM358" s="285"/>
      <c r="AN358" s="285"/>
      <c r="AO358" s="285"/>
      <c r="AP358" s="285"/>
      <c r="AQ358" s="285"/>
      <c r="AR358" s="285"/>
      <c r="AS358" s="285"/>
      <c r="AT358" s="285"/>
      <c r="AU358" s="285"/>
      <c r="AV358" s="285"/>
      <c r="AW358" s="285"/>
      <c r="AX358" s="285"/>
      <c r="AY358" s="285"/>
      <c r="AZ358" s="285"/>
      <c r="BA358" s="285"/>
      <c r="BB358" s="285"/>
      <c r="BC358" s="285"/>
      <c r="BD358" s="285"/>
      <c r="BE358" s="285"/>
      <c r="BF358" s="285"/>
      <c r="BG358" s="285"/>
      <c r="BH358" s="285"/>
      <c r="BI358" s="285"/>
      <c r="BJ358" s="285"/>
      <c r="BK358" s="285"/>
      <c r="BL358" s="285"/>
      <c r="BM358" s="285"/>
      <c r="BN358" s="285"/>
      <c r="BO358" s="285"/>
      <c r="BP358" s="285"/>
      <c r="BQ358" s="407" t="str">
        <f t="shared" ref="BQ358:BQ381" si="31">IFERROR(AVERAGE(AL358:BP358),"")</f>
        <v/>
      </c>
      <c r="BR358" s="331"/>
      <c r="BS358" s="324"/>
      <c r="BT358" s="324"/>
    </row>
    <row r="359" spans="35:72" ht="13.5" customHeight="1" x14ac:dyDescent="0.5">
      <c r="AI359" s="326"/>
      <c r="AJ359" s="322"/>
      <c r="AK359" s="410">
        <v>2</v>
      </c>
      <c r="AL359" s="285"/>
      <c r="AM359" s="285"/>
      <c r="AN359" s="285"/>
      <c r="AO359" s="285"/>
      <c r="AP359" s="285"/>
      <c r="AQ359" s="285"/>
      <c r="AR359" s="285"/>
      <c r="AS359" s="285"/>
      <c r="AT359" s="285"/>
      <c r="AU359" s="285"/>
      <c r="AV359" s="285"/>
      <c r="AW359" s="285"/>
      <c r="AX359" s="285"/>
      <c r="AY359" s="285"/>
      <c r="AZ359" s="285"/>
      <c r="BA359" s="285"/>
      <c r="BB359" s="285"/>
      <c r="BC359" s="285"/>
      <c r="BD359" s="285"/>
      <c r="BE359" s="285"/>
      <c r="BF359" s="285"/>
      <c r="BG359" s="285"/>
      <c r="BH359" s="285"/>
      <c r="BI359" s="285"/>
      <c r="BJ359" s="285"/>
      <c r="BK359" s="285"/>
      <c r="BL359" s="285"/>
      <c r="BM359" s="285"/>
      <c r="BN359" s="285"/>
      <c r="BO359" s="285"/>
      <c r="BP359" s="285"/>
      <c r="BQ359" s="408" t="str">
        <f t="shared" si="31"/>
        <v/>
      </c>
      <c r="BR359" s="331"/>
      <c r="BS359" s="324"/>
      <c r="BT359" s="324"/>
    </row>
    <row r="360" spans="35:72" ht="13.5" customHeight="1" x14ac:dyDescent="0.5">
      <c r="AI360" s="326"/>
      <c r="AJ360" s="322"/>
      <c r="AK360" s="410">
        <v>3</v>
      </c>
      <c r="AL360" s="285"/>
      <c r="AM360" s="285"/>
      <c r="AN360" s="285"/>
      <c r="AO360" s="285"/>
      <c r="AP360" s="285"/>
      <c r="AQ360" s="285"/>
      <c r="AR360" s="285"/>
      <c r="AS360" s="285"/>
      <c r="AT360" s="285"/>
      <c r="AU360" s="285"/>
      <c r="AV360" s="285"/>
      <c r="AW360" s="285"/>
      <c r="AX360" s="285"/>
      <c r="AY360" s="285"/>
      <c r="AZ360" s="285"/>
      <c r="BA360" s="285"/>
      <c r="BB360" s="285"/>
      <c r="BC360" s="285"/>
      <c r="BD360" s="285"/>
      <c r="BE360" s="285"/>
      <c r="BF360" s="285"/>
      <c r="BG360" s="285"/>
      <c r="BH360" s="285"/>
      <c r="BI360" s="285"/>
      <c r="BJ360" s="285"/>
      <c r="BK360" s="285"/>
      <c r="BL360" s="285"/>
      <c r="BM360" s="285"/>
      <c r="BN360" s="285"/>
      <c r="BO360" s="285"/>
      <c r="BP360" s="285"/>
      <c r="BQ360" s="408" t="str">
        <f t="shared" si="31"/>
        <v/>
      </c>
      <c r="BR360" s="331"/>
      <c r="BS360" s="324"/>
      <c r="BT360" s="324"/>
    </row>
    <row r="361" spans="35:72" ht="13.5" customHeight="1" x14ac:dyDescent="0.5">
      <c r="AI361" s="326"/>
      <c r="AJ361" s="322"/>
      <c r="AK361" s="410">
        <v>4</v>
      </c>
      <c r="AL361" s="285"/>
      <c r="AM361" s="285"/>
      <c r="AN361" s="285"/>
      <c r="AO361" s="285"/>
      <c r="AP361" s="285"/>
      <c r="AQ361" s="285"/>
      <c r="AR361" s="285"/>
      <c r="AS361" s="285"/>
      <c r="AT361" s="285"/>
      <c r="AU361" s="285"/>
      <c r="AV361" s="285"/>
      <c r="AW361" s="285"/>
      <c r="AX361" s="285"/>
      <c r="AY361" s="285"/>
      <c r="AZ361" s="285"/>
      <c r="BA361" s="285"/>
      <c r="BB361" s="285"/>
      <c r="BC361" s="285"/>
      <c r="BD361" s="285"/>
      <c r="BE361" s="285"/>
      <c r="BF361" s="285"/>
      <c r="BG361" s="285"/>
      <c r="BH361" s="285"/>
      <c r="BI361" s="285"/>
      <c r="BJ361" s="285"/>
      <c r="BK361" s="285"/>
      <c r="BL361" s="285"/>
      <c r="BM361" s="285"/>
      <c r="BN361" s="285"/>
      <c r="BO361" s="285"/>
      <c r="BP361" s="285"/>
      <c r="BQ361" s="408" t="str">
        <f t="shared" si="31"/>
        <v/>
      </c>
      <c r="BR361" s="331"/>
      <c r="BS361" s="324"/>
      <c r="BT361" s="324"/>
    </row>
    <row r="362" spans="35:72" ht="13.5" customHeight="1" x14ac:dyDescent="0.5">
      <c r="AI362" s="326"/>
      <c r="AJ362" s="322"/>
      <c r="AK362" s="410">
        <v>5</v>
      </c>
      <c r="AL362" s="285"/>
      <c r="AM362" s="285"/>
      <c r="AN362" s="285"/>
      <c r="AO362" s="285"/>
      <c r="AP362" s="285"/>
      <c r="AQ362" s="285"/>
      <c r="AR362" s="285"/>
      <c r="AS362" s="285"/>
      <c r="AT362" s="285"/>
      <c r="AU362" s="285"/>
      <c r="AV362" s="285"/>
      <c r="AW362" s="285"/>
      <c r="AX362" s="285"/>
      <c r="AY362" s="285"/>
      <c r="AZ362" s="285"/>
      <c r="BA362" s="285"/>
      <c r="BB362" s="285"/>
      <c r="BC362" s="285"/>
      <c r="BD362" s="285"/>
      <c r="BE362" s="285"/>
      <c r="BF362" s="285"/>
      <c r="BG362" s="285"/>
      <c r="BH362" s="285"/>
      <c r="BI362" s="285"/>
      <c r="BJ362" s="285"/>
      <c r="BK362" s="285"/>
      <c r="BL362" s="285"/>
      <c r="BM362" s="285"/>
      <c r="BN362" s="285"/>
      <c r="BO362" s="285"/>
      <c r="BP362" s="285"/>
      <c r="BQ362" s="408" t="str">
        <f t="shared" si="31"/>
        <v/>
      </c>
      <c r="BR362" s="331"/>
      <c r="BS362" s="324"/>
      <c r="BT362" s="324"/>
    </row>
    <row r="363" spans="35:72" ht="13.5" customHeight="1" x14ac:dyDescent="0.5">
      <c r="AI363" s="326"/>
      <c r="AJ363" s="322"/>
      <c r="AK363" s="410">
        <v>6</v>
      </c>
      <c r="AL363" s="285"/>
      <c r="AM363" s="285"/>
      <c r="AN363" s="285"/>
      <c r="AO363" s="285"/>
      <c r="AP363" s="285"/>
      <c r="AQ363" s="285"/>
      <c r="AR363" s="285"/>
      <c r="AS363" s="285"/>
      <c r="AT363" s="285"/>
      <c r="AU363" s="285"/>
      <c r="AV363" s="285"/>
      <c r="AW363" s="285"/>
      <c r="AX363" s="285"/>
      <c r="AY363" s="285"/>
      <c r="AZ363" s="285"/>
      <c r="BA363" s="285"/>
      <c r="BB363" s="285"/>
      <c r="BC363" s="285"/>
      <c r="BD363" s="285"/>
      <c r="BE363" s="285"/>
      <c r="BF363" s="285"/>
      <c r="BG363" s="285"/>
      <c r="BH363" s="285"/>
      <c r="BI363" s="285"/>
      <c r="BJ363" s="285"/>
      <c r="BK363" s="285"/>
      <c r="BL363" s="285"/>
      <c r="BM363" s="285"/>
      <c r="BN363" s="285"/>
      <c r="BO363" s="285"/>
      <c r="BP363" s="285"/>
      <c r="BQ363" s="408" t="str">
        <f t="shared" si="31"/>
        <v/>
      </c>
      <c r="BR363" s="331"/>
      <c r="BS363" s="324"/>
      <c r="BT363" s="324"/>
    </row>
    <row r="364" spans="35:72" ht="13.5" customHeight="1" x14ac:dyDescent="0.5">
      <c r="AI364" s="326"/>
      <c r="AJ364" s="322"/>
      <c r="AK364" s="410">
        <v>7</v>
      </c>
      <c r="AL364" s="285"/>
      <c r="AM364" s="285"/>
      <c r="AN364" s="285"/>
      <c r="AO364" s="285"/>
      <c r="AP364" s="285"/>
      <c r="AQ364" s="285"/>
      <c r="AR364" s="285"/>
      <c r="AS364" s="285"/>
      <c r="AT364" s="285"/>
      <c r="AU364" s="285"/>
      <c r="AV364" s="285"/>
      <c r="AW364" s="285"/>
      <c r="AX364" s="285"/>
      <c r="AY364" s="285"/>
      <c r="AZ364" s="285"/>
      <c r="BA364" s="285"/>
      <c r="BB364" s="285"/>
      <c r="BC364" s="285"/>
      <c r="BD364" s="285"/>
      <c r="BE364" s="285"/>
      <c r="BF364" s="285"/>
      <c r="BG364" s="285"/>
      <c r="BH364" s="285"/>
      <c r="BI364" s="285"/>
      <c r="BJ364" s="285"/>
      <c r="BK364" s="285"/>
      <c r="BL364" s="285"/>
      <c r="BM364" s="285"/>
      <c r="BN364" s="285"/>
      <c r="BO364" s="285"/>
      <c r="BP364" s="285"/>
      <c r="BQ364" s="408" t="str">
        <f t="shared" si="31"/>
        <v/>
      </c>
      <c r="BR364" s="331"/>
      <c r="BS364" s="324"/>
      <c r="BT364" s="324"/>
    </row>
    <row r="365" spans="35:72" ht="13.5" customHeight="1" x14ac:dyDescent="0.5">
      <c r="AI365" s="326"/>
      <c r="AJ365" s="322"/>
      <c r="AK365" s="410">
        <v>8</v>
      </c>
      <c r="AL365" s="285"/>
      <c r="AM365" s="285"/>
      <c r="AN365" s="285"/>
      <c r="AO365" s="285"/>
      <c r="AP365" s="285"/>
      <c r="AQ365" s="285"/>
      <c r="AR365" s="285"/>
      <c r="AS365" s="285"/>
      <c r="AT365" s="285"/>
      <c r="AU365" s="285"/>
      <c r="AV365" s="285"/>
      <c r="AW365" s="285"/>
      <c r="AX365" s="285"/>
      <c r="AY365" s="285"/>
      <c r="AZ365" s="285"/>
      <c r="BA365" s="285"/>
      <c r="BB365" s="285"/>
      <c r="BC365" s="285"/>
      <c r="BD365" s="285"/>
      <c r="BE365" s="285"/>
      <c r="BF365" s="285"/>
      <c r="BG365" s="285"/>
      <c r="BH365" s="285"/>
      <c r="BI365" s="285"/>
      <c r="BJ365" s="285"/>
      <c r="BK365" s="285"/>
      <c r="BL365" s="285"/>
      <c r="BM365" s="285"/>
      <c r="BN365" s="285"/>
      <c r="BO365" s="285"/>
      <c r="BP365" s="285"/>
      <c r="BQ365" s="408" t="str">
        <f t="shared" si="31"/>
        <v/>
      </c>
      <c r="BR365" s="331"/>
      <c r="BS365" s="324"/>
      <c r="BT365" s="324"/>
    </row>
    <row r="366" spans="35:72" ht="13.5" customHeight="1" x14ac:dyDescent="0.5">
      <c r="AI366" s="326"/>
      <c r="AJ366" s="322"/>
      <c r="AK366" s="410">
        <v>9</v>
      </c>
      <c r="AL366" s="285"/>
      <c r="AM366" s="285"/>
      <c r="AN366" s="285"/>
      <c r="AO366" s="285"/>
      <c r="AP366" s="285"/>
      <c r="AQ366" s="285"/>
      <c r="AR366" s="285"/>
      <c r="AS366" s="285"/>
      <c r="AT366" s="285"/>
      <c r="AU366" s="285"/>
      <c r="AV366" s="285"/>
      <c r="AW366" s="285"/>
      <c r="AX366" s="285"/>
      <c r="AY366" s="285"/>
      <c r="AZ366" s="285"/>
      <c r="BA366" s="285"/>
      <c r="BB366" s="285"/>
      <c r="BC366" s="285"/>
      <c r="BD366" s="285"/>
      <c r="BE366" s="285"/>
      <c r="BF366" s="285"/>
      <c r="BG366" s="285"/>
      <c r="BH366" s="285"/>
      <c r="BI366" s="285"/>
      <c r="BJ366" s="285"/>
      <c r="BK366" s="285"/>
      <c r="BL366" s="285"/>
      <c r="BM366" s="285"/>
      <c r="BN366" s="285"/>
      <c r="BO366" s="285"/>
      <c r="BP366" s="285"/>
      <c r="BQ366" s="408" t="str">
        <f t="shared" si="31"/>
        <v/>
      </c>
      <c r="BR366" s="331"/>
      <c r="BS366" s="324"/>
      <c r="BT366" s="324"/>
    </row>
    <row r="367" spans="35:72" ht="13.5" customHeight="1" x14ac:dyDescent="0.5">
      <c r="AI367" s="326"/>
      <c r="AJ367" s="322"/>
      <c r="AK367" s="410">
        <v>10</v>
      </c>
      <c r="AL367" s="285"/>
      <c r="AM367" s="285"/>
      <c r="AN367" s="285"/>
      <c r="AO367" s="285"/>
      <c r="AP367" s="285"/>
      <c r="AQ367" s="285"/>
      <c r="AR367" s="285"/>
      <c r="AS367" s="285"/>
      <c r="AT367" s="285"/>
      <c r="AU367" s="285"/>
      <c r="AV367" s="285"/>
      <c r="AW367" s="285"/>
      <c r="AX367" s="285"/>
      <c r="AY367" s="285"/>
      <c r="AZ367" s="285"/>
      <c r="BA367" s="285"/>
      <c r="BB367" s="285"/>
      <c r="BC367" s="285"/>
      <c r="BD367" s="285"/>
      <c r="BE367" s="285"/>
      <c r="BF367" s="285"/>
      <c r="BG367" s="285"/>
      <c r="BH367" s="285"/>
      <c r="BI367" s="285"/>
      <c r="BJ367" s="285"/>
      <c r="BK367" s="285"/>
      <c r="BL367" s="285"/>
      <c r="BM367" s="285"/>
      <c r="BN367" s="285"/>
      <c r="BO367" s="285"/>
      <c r="BP367" s="285"/>
      <c r="BQ367" s="408" t="str">
        <f t="shared" si="31"/>
        <v/>
      </c>
      <c r="BR367" s="331"/>
      <c r="BS367" s="324"/>
      <c r="BT367" s="324"/>
    </row>
    <row r="368" spans="35:72" ht="13.5" customHeight="1" x14ac:dyDescent="0.5">
      <c r="AI368" s="326"/>
      <c r="AJ368" s="322"/>
      <c r="AK368" s="410">
        <v>11</v>
      </c>
      <c r="AL368" s="285"/>
      <c r="AM368" s="285"/>
      <c r="AN368" s="285"/>
      <c r="AO368" s="285"/>
      <c r="AP368" s="285"/>
      <c r="AQ368" s="285"/>
      <c r="AR368" s="285"/>
      <c r="AS368" s="285"/>
      <c r="AT368" s="285"/>
      <c r="AU368" s="285"/>
      <c r="AV368" s="285"/>
      <c r="AW368" s="285"/>
      <c r="AX368" s="285"/>
      <c r="AY368" s="285"/>
      <c r="AZ368" s="285"/>
      <c r="BA368" s="285"/>
      <c r="BB368" s="285"/>
      <c r="BC368" s="285"/>
      <c r="BD368" s="285"/>
      <c r="BE368" s="285"/>
      <c r="BF368" s="285"/>
      <c r="BG368" s="285"/>
      <c r="BH368" s="285"/>
      <c r="BI368" s="285"/>
      <c r="BJ368" s="285"/>
      <c r="BK368" s="285"/>
      <c r="BL368" s="285"/>
      <c r="BM368" s="285"/>
      <c r="BN368" s="285"/>
      <c r="BO368" s="285"/>
      <c r="BP368" s="285"/>
      <c r="BQ368" s="408" t="str">
        <f t="shared" si="31"/>
        <v/>
      </c>
      <c r="BR368" s="331"/>
      <c r="BS368" s="324"/>
      <c r="BT368" s="324"/>
    </row>
    <row r="369" spans="35:72" ht="13.5" customHeight="1" x14ac:dyDescent="0.5">
      <c r="AI369" s="326"/>
      <c r="AJ369" s="322"/>
      <c r="AK369" s="410">
        <v>12</v>
      </c>
      <c r="AL369" s="285"/>
      <c r="AM369" s="285"/>
      <c r="AN369" s="285"/>
      <c r="AO369" s="285"/>
      <c r="AP369" s="285"/>
      <c r="AQ369" s="285"/>
      <c r="AR369" s="285"/>
      <c r="AS369" s="285"/>
      <c r="AT369" s="285"/>
      <c r="AU369" s="285"/>
      <c r="AV369" s="285"/>
      <c r="AW369" s="285"/>
      <c r="AX369" s="285"/>
      <c r="AY369" s="285"/>
      <c r="AZ369" s="285"/>
      <c r="BA369" s="285"/>
      <c r="BB369" s="285"/>
      <c r="BC369" s="285"/>
      <c r="BD369" s="285"/>
      <c r="BE369" s="285"/>
      <c r="BF369" s="285"/>
      <c r="BG369" s="285"/>
      <c r="BH369" s="285"/>
      <c r="BI369" s="285"/>
      <c r="BJ369" s="285"/>
      <c r="BK369" s="285"/>
      <c r="BL369" s="285"/>
      <c r="BM369" s="285"/>
      <c r="BN369" s="285"/>
      <c r="BO369" s="285"/>
      <c r="BP369" s="285"/>
      <c r="BQ369" s="408" t="str">
        <f t="shared" si="31"/>
        <v/>
      </c>
      <c r="BR369" s="331"/>
      <c r="BS369" s="324"/>
      <c r="BT369" s="324"/>
    </row>
    <row r="370" spans="35:72" ht="13.5" customHeight="1" x14ac:dyDescent="0.5">
      <c r="AI370" s="326"/>
      <c r="AJ370" s="322"/>
      <c r="AK370" s="410">
        <v>13</v>
      </c>
      <c r="AL370" s="285"/>
      <c r="AM370" s="285"/>
      <c r="AN370" s="285"/>
      <c r="AO370" s="285"/>
      <c r="AP370" s="285"/>
      <c r="AQ370" s="285"/>
      <c r="AR370" s="285"/>
      <c r="AS370" s="285"/>
      <c r="AT370" s="285"/>
      <c r="AU370" s="285"/>
      <c r="AV370" s="285"/>
      <c r="AW370" s="285"/>
      <c r="AX370" s="285"/>
      <c r="AY370" s="285"/>
      <c r="AZ370" s="285"/>
      <c r="BA370" s="285"/>
      <c r="BB370" s="285"/>
      <c r="BC370" s="285"/>
      <c r="BD370" s="285"/>
      <c r="BE370" s="285"/>
      <c r="BF370" s="285"/>
      <c r="BG370" s="285"/>
      <c r="BH370" s="285"/>
      <c r="BI370" s="285"/>
      <c r="BJ370" s="285"/>
      <c r="BK370" s="285"/>
      <c r="BL370" s="285"/>
      <c r="BM370" s="285"/>
      <c r="BN370" s="285"/>
      <c r="BO370" s="285"/>
      <c r="BP370" s="285"/>
      <c r="BQ370" s="408" t="str">
        <f t="shared" si="31"/>
        <v/>
      </c>
      <c r="BR370" s="331"/>
      <c r="BS370" s="324"/>
      <c r="BT370" s="324"/>
    </row>
    <row r="371" spans="35:72" ht="13.5" customHeight="1" x14ac:dyDescent="0.5">
      <c r="AI371" s="326"/>
      <c r="AJ371" s="322"/>
      <c r="AK371" s="410">
        <v>14</v>
      </c>
      <c r="AL371" s="285"/>
      <c r="AM371" s="285"/>
      <c r="AN371" s="285"/>
      <c r="AO371" s="285"/>
      <c r="AP371" s="285"/>
      <c r="AQ371" s="285"/>
      <c r="AR371" s="285"/>
      <c r="AS371" s="285"/>
      <c r="AT371" s="285"/>
      <c r="AU371" s="285"/>
      <c r="AV371" s="285"/>
      <c r="AW371" s="285"/>
      <c r="AX371" s="285"/>
      <c r="AY371" s="285"/>
      <c r="AZ371" s="285"/>
      <c r="BA371" s="285"/>
      <c r="BB371" s="285"/>
      <c r="BC371" s="285"/>
      <c r="BD371" s="285"/>
      <c r="BE371" s="285"/>
      <c r="BF371" s="285"/>
      <c r="BG371" s="285"/>
      <c r="BH371" s="285"/>
      <c r="BI371" s="285"/>
      <c r="BJ371" s="285"/>
      <c r="BK371" s="285"/>
      <c r="BL371" s="285"/>
      <c r="BM371" s="285"/>
      <c r="BN371" s="285"/>
      <c r="BO371" s="285"/>
      <c r="BP371" s="285"/>
      <c r="BQ371" s="408" t="str">
        <f t="shared" si="31"/>
        <v/>
      </c>
      <c r="BR371" s="331"/>
      <c r="BS371" s="324"/>
      <c r="BT371" s="324"/>
    </row>
    <row r="372" spans="35:72" ht="13.5" customHeight="1" x14ac:dyDescent="0.5">
      <c r="AI372" s="326"/>
      <c r="AJ372" s="322"/>
      <c r="AK372" s="410">
        <v>15</v>
      </c>
      <c r="AL372" s="285"/>
      <c r="AM372" s="285"/>
      <c r="AN372" s="285"/>
      <c r="AO372" s="285"/>
      <c r="AP372" s="285"/>
      <c r="AQ372" s="285"/>
      <c r="AR372" s="285"/>
      <c r="AS372" s="285"/>
      <c r="AT372" s="285"/>
      <c r="AU372" s="285"/>
      <c r="AV372" s="285"/>
      <c r="AW372" s="285"/>
      <c r="AX372" s="285"/>
      <c r="AY372" s="285"/>
      <c r="AZ372" s="285"/>
      <c r="BA372" s="285"/>
      <c r="BB372" s="285"/>
      <c r="BC372" s="285"/>
      <c r="BD372" s="285"/>
      <c r="BE372" s="285"/>
      <c r="BF372" s="285"/>
      <c r="BG372" s="285"/>
      <c r="BH372" s="285"/>
      <c r="BI372" s="285"/>
      <c r="BJ372" s="285"/>
      <c r="BK372" s="285"/>
      <c r="BL372" s="285"/>
      <c r="BM372" s="285"/>
      <c r="BN372" s="285"/>
      <c r="BO372" s="285"/>
      <c r="BP372" s="285"/>
      <c r="BQ372" s="408" t="str">
        <f t="shared" si="31"/>
        <v/>
      </c>
      <c r="BR372" s="331"/>
      <c r="BS372" s="324"/>
      <c r="BT372" s="324"/>
    </row>
    <row r="373" spans="35:72" ht="13.5" customHeight="1" x14ac:dyDescent="0.5">
      <c r="AI373" s="326"/>
      <c r="AJ373" s="322"/>
      <c r="AK373" s="410">
        <v>16</v>
      </c>
      <c r="AL373" s="285"/>
      <c r="AM373" s="285"/>
      <c r="AN373" s="285"/>
      <c r="AO373" s="285"/>
      <c r="AP373" s="285"/>
      <c r="AQ373" s="285"/>
      <c r="AR373" s="285"/>
      <c r="AS373" s="285"/>
      <c r="AT373" s="285"/>
      <c r="AU373" s="285"/>
      <c r="AV373" s="285"/>
      <c r="AW373" s="285"/>
      <c r="AX373" s="285"/>
      <c r="AY373" s="285"/>
      <c r="AZ373" s="285"/>
      <c r="BA373" s="285"/>
      <c r="BB373" s="285"/>
      <c r="BC373" s="285"/>
      <c r="BD373" s="285"/>
      <c r="BE373" s="285"/>
      <c r="BF373" s="285"/>
      <c r="BG373" s="285"/>
      <c r="BH373" s="285"/>
      <c r="BI373" s="285"/>
      <c r="BJ373" s="285"/>
      <c r="BK373" s="285"/>
      <c r="BL373" s="285"/>
      <c r="BM373" s="285"/>
      <c r="BN373" s="285"/>
      <c r="BO373" s="285"/>
      <c r="BP373" s="285"/>
      <c r="BQ373" s="408" t="str">
        <f t="shared" si="31"/>
        <v/>
      </c>
      <c r="BR373" s="331"/>
      <c r="BS373" s="324"/>
      <c r="BT373" s="324"/>
    </row>
    <row r="374" spans="35:72" ht="13.5" customHeight="1" x14ac:dyDescent="0.5">
      <c r="AI374" s="326"/>
      <c r="AJ374" s="322"/>
      <c r="AK374" s="410">
        <v>17</v>
      </c>
      <c r="AL374" s="285"/>
      <c r="AM374" s="285"/>
      <c r="AN374" s="285"/>
      <c r="AO374" s="285"/>
      <c r="AP374" s="285"/>
      <c r="AQ374" s="285"/>
      <c r="AR374" s="285"/>
      <c r="AS374" s="285"/>
      <c r="AT374" s="285"/>
      <c r="AU374" s="285"/>
      <c r="AV374" s="285"/>
      <c r="AW374" s="285"/>
      <c r="AX374" s="285"/>
      <c r="AY374" s="285"/>
      <c r="AZ374" s="285"/>
      <c r="BA374" s="285"/>
      <c r="BB374" s="285"/>
      <c r="BC374" s="285"/>
      <c r="BD374" s="285"/>
      <c r="BE374" s="285"/>
      <c r="BF374" s="285"/>
      <c r="BG374" s="285"/>
      <c r="BH374" s="285"/>
      <c r="BI374" s="285"/>
      <c r="BJ374" s="285"/>
      <c r="BK374" s="285"/>
      <c r="BL374" s="285"/>
      <c r="BM374" s="285"/>
      <c r="BN374" s="285"/>
      <c r="BO374" s="285"/>
      <c r="BP374" s="285"/>
      <c r="BQ374" s="408" t="str">
        <f t="shared" si="31"/>
        <v/>
      </c>
      <c r="BR374" s="331"/>
      <c r="BS374" s="324"/>
      <c r="BT374" s="324"/>
    </row>
    <row r="375" spans="35:72" ht="13.5" customHeight="1" x14ac:dyDescent="0.5">
      <c r="AI375" s="326"/>
      <c r="AJ375" s="322"/>
      <c r="AK375" s="410">
        <v>18</v>
      </c>
      <c r="AL375" s="285"/>
      <c r="AM375" s="285"/>
      <c r="AN375" s="285"/>
      <c r="AO375" s="285"/>
      <c r="AP375" s="285"/>
      <c r="AQ375" s="285"/>
      <c r="AR375" s="285"/>
      <c r="AS375" s="285"/>
      <c r="AT375" s="285"/>
      <c r="AU375" s="285"/>
      <c r="AV375" s="285"/>
      <c r="AW375" s="285"/>
      <c r="AX375" s="285"/>
      <c r="AY375" s="285"/>
      <c r="AZ375" s="285"/>
      <c r="BA375" s="285"/>
      <c r="BB375" s="285"/>
      <c r="BC375" s="285"/>
      <c r="BD375" s="285"/>
      <c r="BE375" s="285"/>
      <c r="BF375" s="285"/>
      <c r="BG375" s="285"/>
      <c r="BH375" s="285"/>
      <c r="BI375" s="285"/>
      <c r="BJ375" s="285"/>
      <c r="BK375" s="285"/>
      <c r="BL375" s="285"/>
      <c r="BM375" s="285"/>
      <c r="BN375" s="285"/>
      <c r="BO375" s="285"/>
      <c r="BP375" s="285"/>
      <c r="BQ375" s="408" t="str">
        <f t="shared" si="31"/>
        <v/>
      </c>
      <c r="BR375" s="331"/>
      <c r="BS375" s="324"/>
      <c r="BT375" s="324"/>
    </row>
    <row r="376" spans="35:72" ht="13.5" customHeight="1" x14ac:dyDescent="0.5">
      <c r="AI376" s="326"/>
      <c r="AJ376" s="322"/>
      <c r="AK376" s="410">
        <v>19</v>
      </c>
      <c r="AL376" s="285"/>
      <c r="AM376" s="285"/>
      <c r="AN376" s="285"/>
      <c r="AO376" s="285"/>
      <c r="AP376" s="285"/>
      <c r="AQ376" s="285"/>
      <c r="AR376" s="285"/>
      <c r="AS376" s="285"/>
      <c r="AT376" s="285"/>
      <c r="AU376" s="285"/>
      <c r="AV376" s="285"/>
      <c r="AW376" s="285"/>
      <c r="AX376" s="285"/>
      <c r="AY376" s="285"/>
      <c r="AZ376" s="285"/>
      <c r="BA376" s="285"/>
      <c r="BB376" s="285"/>
      <c r="BC376" s="285"/>
      <c r="BD376" s="285"/>
      <c r="BE376" s="285"/>
      <c r="BF376" s="285"/>
      <c r="BG376" s="285"/>
      <c r="BH376" s="285"/>
      <c r="BI376" s="285"/>
      <c r="BJ376" s="285"/>
      <c r="BK376" s="285"/>
      <c r="BL376" s="285"/>
      <c r="BM376" s="285"/>
      <c r="BN376" s="285"/>
      <c r="BO376" s="285"/>
      <c r="BP376" s="285"/>
      <c r="BQ376" s="408" t="str">
        <f t="shared" si="31"/>
        <v/>
      </c>
      <c r="BR376" s="331"/>
      <c r="BS376" s="324"/>
      <c r="BT376" s="324"/>
    </row>
    <row r="377" spans="35:72" ht="13.5" customHeight="1" x14ac:dyDescent="0.5">
      <c r="AI377" s="326"/>
      <c r="AJ377" s="322"/>
      <c r="AK377" s="410">
        <v>20</v>
      </c>
      <c r="AL377" s="285"/>
      <c r="AM377" s="285"/>
      <c r="AN377" s="285"/>
      <c r="AO377" s="285"/>
      <c r="AP377" s="285"/>
      <c r="AQ377" s="285"/>
      <c r="AR377" s="285"/>
      <c r="AS377" s="285"/>
      <c r="AT377" s="285"/>
      <c r="AU377" s="285"/>
      <c r="AV377" s="285"/>
      <c r="AW377" s="285"/>
      <c r="AX377" s="285"/>
      <c r="AY377" s="285"/>
      <c r="AZ377" s="285"/>
      <c r="BA377" s="285"/>
      <c r="BB377" s="285"/>
      <c r="BC377" s="285"/>
      <c r="BD377" s="285"/>
      <c r="BE377" s="285"/>
      <c r="BF377" s="285"/>
      <c r="BG377" s="285"/>
      <c r="BH377" s="285"/>
      <c r="BI377" s="285"/>
      <c r="BJ377" s="285"/>
      <c r="BK377" s="285"/>
      <c r="BL377" s="285"/>
      <c r="BM377" s="285"/>
      <c r="BN377" s="285"/>
      <c r="BO377" s="285"/>
      <c r="BP377" s="285"/>
      <c r="BQ377" s="408" t="str">
        <f t="shared" si="31"/>
        <v/>
      </c>
      <c r="BR377" s="331"/>
      <c r="BS377" s="324"/>
      <c r="BT377" s="324"/>
    </row>
    <row r="378" spans="35:72" ht="13.5" customHeight="1" x14ac:dyDescent="0.5">
      <c r="AI378" s="326"/>
      <c r="AJ378" s="322"/>
      <c r="AK378" s="410">
        <v>21</v>
      </c>
      <c r="AL378" s="285"/>
      <c r="AM378" s="285"/>
      <c r="AN378" s="285"/>
      <c r="AO378" s="285"/>
      <c r="AP378" s="285"/>
      <c r="AQ378" s="285"/>
      <c r="AR378" s="285"/>
      <c r="AS378" s="285"/>
      <c r="AT378" s="285"/>
      <c r="AU378" s="285"/>
      <c r="AV378" s="285"/>
      <c r="AW378" s="285"/>
      <c r="AX378" s="285"/>
      <c r="AY378" s="285"/>
      <c r="AZ378" s="285"/>
      <c r="BA378" s="285"/>
      <c r="BB378" s="285"/>
      <c r="BC378" s="285"/>
      <c r="BD378" s="285"/>
      <c r="BE378" s="285"/>
      <c r="BF378" s="285"/>
      <c r="BG378" s="285"/>
      <c r="BH378" s="285"/>
      <c r="BI378" s="285"/>
      <c r="BJ378" s="285"/>
      <c r="BK378" s="285"/>
      <c r="BL378" s="285"/>
      <c r="BM378" s="285"/>
      <c r="BN378" s="285"/>
      <c r="BO378" s="285"/>
      <c r="BP378" s="285"/>
      <c r="BQ378" s="408" t="str">
        <f t="shared" si="31"/>
        <v/>
      </c>
      <c r="BR378" s="331"/>
      <c r="BS378" s="324"/>
      <c r="BT378" s="324"/>
    </row>
    <row r="379" spans="35:72" ht="13.5" customHeight="1" x14ac:dyDescent="0.5">
      <c r="AI379" s="326"/>
      <c r="AJ379" s="322"/>
      <c r="AK379" s="410">
        <v>22</v>
      </c>
      <c r="AL379" s="285"/>
      <c r="AM379" s="285"/>
      <c r="AN379" s="285"/>
      <c r="AO379" s="285"/>
      <c r="AP379" s="285"/>
      <c r="AQ379" s="285"/>
      <c r="AR379" s="285"/>
      <c r="AS379" s="285"/>
      <c r="AT379" s="285"/>
      <c r="AU379" s="285"/>
      <c r="AV379" s="285"/>
      <c r="AW379" s="285"/>
      <c r="AX379" s="285"/>
      <c r="AY379" s="285"/>
      <c r="AZ379" s="285"/>
      <c r="BA379" s="285"/>
      <c r="BB379" s="285"/>
      <c r="BC379" s="285"/>
      <c r="BD379" s="285"/>
      <c r="BE379" s="285"/>
      <c r="BF379" s="285"/>
      <c r="BG379" s="285"/>
      <c r="BH379" s="285"/>
      <c r="BI379" s="285"/>
      <c r="BJ379" s="285"/>
      <c r="BK379" s="285"/>
      <c r="BL379" s="285"/>
      <c r="BM379" s="285"/>
      <c r="BN379" s="285"/>
      <c r="BO379" s="285"/>
      <c r="BP379" s="285"/>
      <c r="BQ379" s="408" t="str">
        <f t="shared" si="31"/>
        <v/>
      </c>
      <c r="BR379" s="331"/>
      <c r="BS379" s="324"/>
      <c r="BT379" s="324"/>
    </row>
    <row r="380" spans="35:72" ht="13.5" customHeight="1" x14ac:dyDescent="0.5">
      <c r="AI380" s="326"/>
      <c r="AJ380" s="322"/>
      <c r="AK380" s="410">
        <v>23</v>
      </c>
      <c r="AL380" s="285"/>
      <c r="AM380" s="285"/>
      <c r="AN380" s="285"/>
      <c r="AO380" s="285"/>
      <c r="AP380" s="285"/>
      <c r="AQ380" s="285"/>
      <c r="AR380" s="285"/>
      <c r="AS380" s="285"/>
      <c r="AT380" s="285"/>
      <c r="AU380" s="285"/>
      <c r="AV380" s="285"/>
      <c r="AW380" s="285"/>
      <c r="AX380" s="285"/>
      <c r="AY380" s="285"/>
      <c r="AZ380" s="285"/>
      <c r="BA380" s="285"/>
      <c r="BB380" s="285"/>
      <c r="BC380" s="285"/>
      <c r="BD380" s="285"/>
      <c r="BE380" s="285"/>
      <c r="BF380" s="285"/>
      <c r="BG380" s="285"/>
      <c r="BH380" s="285"/>
      <c r="BI380" s="285"/>
      <c r="BJ380" s="285"/>
      <c r="BK380" s="285"/>
      <c r="BL380" s="285"/>
      <c r="BM380" s="285"/>
      <c r="BN380" s="285"/>
      <c r="BO380" s="285"/>
      <c r="BP380" s="285"/>
      <c r="BQ380" s="408" t="str">
        <f t="shared" si="31"/>
        <v/>
      </c>
      <c r="BR380" s="331"/>
      <c r="BS380" s="324"/>
      <c r="BT380" s="324"/>
    </row>
    <row r="381" spans="35:72" ht="13.5" customHeight="1" x14ac:dyDescent="0.5">
      <c r="AI381" s="326"/>
      <c r="AJ381" s="322"/>
      <c r="AK381" s="411">
        <v>24</v>
      </c>
      <c r="AL381" s="294"/>
      <c r="AM381" s="294"/>
      <c r="AN381" s="294"/>
      <c r="AO381" s="294"/>
      <c r="AP381" s="294"/>
      <c r="AQ381" s="294"/>
      <c r="AR381" s="294"/>
      <c r="AS381" s="294"/>
      <c r="AT381" s="294"/>
      <c r="AU381" s="294"/>
      <c r="AV381" s="294"/>
      <c r="AW381" s="294"/>
      <c r="AX381" s="294"/>
      <c r="AY381" s="294"/>
      <c r="AZ381" s="294"/>
      <c r="BA381" s="294"/>
      <c r="BB381" s="294"/>
      <c r="BC381" s="294"/>
      <c r="BD381" s="294"/>
      <c r="BE381" s="294"/>
      <c r="BF381" s="294"/>
      <c r="BG381" s="294"/>
      <c r="BH381" s="294"/>
      <c r="BI381" s="294"/>
      <c r="BJ381" s="294"/>
      <c r="BK381" s="294"/>
      <c r="BL381" s="294"/>
      <c r="BM381" s="294"/>
      <c r="BN381" s="294"/>
      <c r="BO381" s="294"/>
      <c r="BP381" s="294"/>
      <c r="BQ381" s="409" t="str">
        <f t="shared" si="31"/>
        <v/>
      </c>
      <c r="BR381" s="331"/>
      <c r="BS381" s="324"/>
      <c r="BT381" s="324"/>
    </row>
    <row r="382" spans="35:72" ht="13.5" customHeight="1" x14ac:dyDescent="0.5">
      <c r="AI382" s="326"/>
      <c r="AJ382" s="322"/>
      <c r="AK382" s="397"/>
      <c r="AL382" s="391"/>
      <c r="AM382" s="391"/>
      <c r="AN382" s="391"/>
      <c r="AO382" s="391"/>
      <c r="AP382" s="391"/>
      <c r="AQ382" s="391"/>
      <c r="AR382" s="391"/>
      <c r="AS382" s="391"/>
      <c r="AT382" s="391"/>
      <c r="AU382" s="391"/>
      <c r="AV382" s="391"/>
      <c r="AW382" s="391"/>
      <c r="AX382" s="391"/>
      <c r="AY382" s="391"/>
      <c r="AZ382" s="391"/>
      <c r="BA382" s="391"/>
      <c r="BB382" s="391"/>
      <c r="BC382" s="391"/>
      <c r="BD382" s="391"/>
      <c r="BE382" s="391"/>
      <c r="BF382" s="391"/>
      <c r="BG382" s="391"/>
      <c r="BH382" s="391"/>
      <c r="BI382" s="391"/>
      <c r="BJ382" s="391"/>
      <c r="BK382" s="391"/>
      <c r="BL382" s="391"/>
      <c r="BM382" s="391"/>
      <c r="BN382" s="391"/>
      <c r="BO382" s="391"/>
      <c r="BP382" s="391"/>
      <c r="BQ382" s="391"/>
      <c r="BR382" s="331"/>
      <c r="BS382" s="324"/>
      <c r="BT382" s="324"/>
    </row>
    <row r="383" spans="35:72" ht="13.5" customHeight="1" thickBot="1" x14ac:dyDescent="0.5">
      <c r="AI383" s="326"/>
      <c r="AJ383" s="332"/>
      <c r="AK383" s="398"/>
      <c r="AL383" s="392"/>
      <c r="AM383" s="392"/>
      <c r="AN383" s="392"/>
      <c r="AO383" s="392"/>
      <c r="AP383" s="392"/>
      <c r="AQ383" s="392"/>
      <c r="AR383" s="392"/>
      <c r="AS383" s="392"/>
      <c r="AT383" s="392"/>
      <c r="AU383" s="392"/>
      <c r="AV383" s="392"/>
      <c r="AW383" s="392"/>
      <c r="AX383" s="392"/>
      <c r="AY383" s="392"/>
      <c r="AZ383" s="392"/>
      <c r="BA383" s="392"/>
      <c r="BB383" s="392"/>
      <c r="BC383" s="392"/>
      <c r="BD383" s="392"/>
      <c r="BE383" s="392"/>
      <c r="BF383" s="392"/>
      <c r="BG383" s="392"/>
      <c r="BH383" s="392"/>
      <c r="BI383" s="392"/>
      <c r="BJ383" s="392"/>
      <c r="BK383" s="392"/>
      <c r="BL383" s="392"/>
      <c r="BM383" s="392"/>
      <c r="BN383" s="392"/>
      <c r="BO383" s="392"/>
      <c r="BP383" s="392"/>
      <c r="BQ383" s="392"/>
      <c r="BR383" s="388"/>
      <c r="BS383" s="324"/>
      <c r="BT383" s="324"/>
    </row>
    <row r="384" spans="35:72" ht="13.5" customHeight="1" x14ac:dyDescent="0.45">
      <c r="AI384" s="324"/>
      <c r="AJ384" s="324"/>
      <c r="AK384" s="376"/>
      <c r="AL384" s="324"/>
      <c r="AM384" s="324"/>
      <c r="AN384" s="324"/>
      <c r="AO384" s="324"/>
      <c r="AP384" s="324"/>
      <c r="AQ384" s="324"/>
      <c r="AR384" s="324"/>
      <c r="AS384" s="324"/>
      <c r="AT384" s="324"/>
      <c r="AU384" s="324"/>
      <c r="AV384" s="324"/>
      <c r="AW384" s="324"/>
      <c r="AX384" s="324"/>
      <c r="AY384" s="324"/>
      <c r="AZ384" s="324"/>
      <c r="BA384" s="324"/>
      <c r="BB384" s="324"/>
      <c r="BC384" s="324"/>
      <c r="BD384" s="324"/>
      <c r="BE384" s="324"/>
      <c r="BF384" s="324"/>
      <c r="BG384" s="324"/>
      <c r="BH384" s="324"/>
      <c r="BI384" s="324"/>
      <c r="BJ384" s="324"/>
      <c r="BK384" s="324"/>
      <c r="BL384" s="324"/>
      <c r="BM384" s="324"/>
      <c r="BN384" s="324"/>
      <c r="BO384" s="324"/>
      <c r="BP384" s="324"/>
      <c r="BQ384" s="324"/>
      <c r="BR384" s="324"/>
      <c r="BS384" s="324"/>
      <c r="BT384" s="324"/>
    </row>
    <row r="385" spans="35:72" ht="13.5" customHeight="1" x14ac:dyDescent="0.45">
      <c r="AI385" s="390"/>
      <c r="AJ385" s="326"/>
      <c r="AK385" s="362"/>
      <c r="AL385" s="326"/>
      <c r="AM385" s="326"/>
      <c r="AN385" s="326"/>
      <c r="AO385" s="326"/>
      <c r="AP385" s="326"/>
      <c r="AQ385" s="326"/>
      <c r="AR385" s="326"/>
      <c r="AS385" s="326"/>
      <c r="AT385" s="326"/>
      <c r="AU385" s="326"/>
      <c r="AV385" s="326"/>
      <c r="AW385" s="326"/>
      <c r="AX385" s="326"/>
      <c r="AY385" s="326"/>
      <c r="AZ385" s="326"/>
      <c r="BA385" s="326"/>
      <c r="BB385" s="326"/>
      <c r="BC385" s="326"/>
      <c r="BD385" s="326"/>
      <c r="BE385" s="326"/>
      <c r="BF385" s="326"/>
      <c r="BG385" s="326"/>
      <c r="BH385" s="326"/>
      <c r="BI385" s="326"/>
      <c r="BJ385" s="326"/>
      <c r="BK385" s="326"/>
      <c r="BL385" s="326"/>
      <c r="BM385" s="326"/>
      <c r="BN385" s="326"/>
      <c r="BO385" s="326"/>
      <c r="BP385" s="326"/>
      <c r="BQ385" s="326"/>
      <c r="BR385" s="326"/>
      <c r="BS385" s="326"/>
      <c r="BT385" s="429" t="s">
        <v>5</v>
      </c>
    </row>
    <row r="386" spans="35:72" ht="13.5" hidden="1" customHeight="1" x14ac:dyDescent="0.45"/>
    <row r="387" spans="35:72" ht="13.5" hidden="1" customHeight="1" x14ac:dyDescent="0.45"/>
    <row r="388" spans="35:72" ht="13.5" hidden="1" customHeight="1" x14ac:dyDescent="0.45"/>
    <row r="389" spans="35:72" ht="13.5" hidden="1" customHeight="1" x14ac:dyDescent="0.45"/>
    <row r="390" spans="35:72" ht="14.25" hidden="1" x14ac:dyDescent="0.45"/>
  </sheetData>
  <sheetProtection algorithmName="SHA-512" hashValue="RkMqIKQdwwbSNYLh62NgYm4kjytkIHTcZINCMWOBlHRb2x6G2pN5S5ocTNYQv6u+A0GQJEIqNcbIs+8yF5yJOw==" saltValue="tBcXb9z4f7czjdapU40rjA==" spinCount="100000" sheet="1" objects="1" scenarios="1"/>
  <protectedRanges>
    <protectedRange sqref="T60:AE89 T102:W131" name="Range5"/>
    <protectedRange sqref="D17:D21 D24 D41:D42 D49:I78" name="Range3"/>
    <protectedRange sqref="AL15:BP38 AL48:BN71 AL79:BP102 AL110:BO133 AL141:BP164 AL172:BO195 AL203:BP226 AL234:BP257 AL265:BO288 AL296:BP319 AL327:BO350 AL358:BP381" name="Range4"/>
  </protectedRanges>
  <mergeCells count="44">
    <mergeCell ref="AA100:AA101"/>
    <mergeCell ref="AB100:AB101"/>
    <mergeCell ref="AH125:AH131"/>
    <mergeCell ref="AH83:AH89"/>
    <mergeCell ref="R94:AF94"/>
    <mergeCell ref="R95:AF95"/>
    <mergeCell ref="T99:U99"/>
    <mergeCell ref="V99:W99"/>
    <mergeCell ref="S100:S101"/>
    <mergeCell ref="T100:T101"/>
    <mergeCell ref="U100:U101"/>
    <mergeCell ref="V100:V101"/>
    <mergeCell ref="W100:W101"/>
    <mergeCell ref="S49:AE56"/>
    <mergeCell ref="C23:C24"/>
    <mergeCell ref="R45:AF45"/>
    <mergeCell ref="D46:D48"/>
    <mergeCell ref="E46:E48"/>
    <mergeCell ref="F46:F48"/>
    <mergeCell ref="G46:G48"/>
    <mergeCell ref="H46:H48"/>
    <mergeCell ref="I46:I48"/>
    <mergeCell ref="J46:J48"/>
    <mergeCell ref="K46:K48"/>
    <mergeCell ref="L46:L48"/>
    <mergeCell ref="M46:M48"/>
    <mergeCell ref="N46:N48"/>
    <mergeCell ref="R46:AF46"/>
    <mergeCell ref="R47:AF47"/>
    <mergeCell ref="B6:O6"/>
    <mergeCell ref="R6:AF6"/>
    <mergeCell ref="AK6:BQ6"/>
    <mergeCell ref="AL7:BQ9"/>
    <mergeCell ref="S8:AE11"/>
    <mergeCell ref="B9:O9"/>
    <mergeCell ref="AI11:AI15"/>
    <mergeCell ref="AN11:AT11"/>
    <mergeCell ref="R12:AF12"/>
    <mergeCell ref="B4:O4"/>
    <mergeCell ref="R4:AF4"/>
    <mergeCell ref="AJ4:BR4"/>
    <mergeCell ref="B5:O5"/>
    <mergeCell ref="R5:AF5"/>
    <mergeCell ref="AJ5:BR5"/>
  </mergeCells>
  <conditionalFormatting sqref="AH83">
    <cfRule type="expression" dxfId="6" priority="4">
      <formula>$AH$83="OK"</formula>
    </cfRule>
  </conditionalFormatting>
  <conditionalFormatting sqref="AH125">
    <cfRule type="expression" dxfId="5" priority="2">
      <formula>$AH$125="OK"</formula>
    </cfRule>
  </conditionalFormatting>
  <conditionalFormatting sqref="AI11">
    <cfRule type="expression" dxfId="4" priority="3">
      <formula>$AI$11="OK"</formula>
    </cfRule>
  </conditionalFormatting>
  <conditionalFormatting sqref="AL48:BN71 AL15:BP38 AL79:BP102 AL110:BO133 AL141:BP164 AL172:BO195 AL203:BP226 AL234:BP257 AL265:BO288 AL296:BP319 AL327:BO350 AL358:BP381">
    <cfRule type="expression" dxfId="3" priority="7">
      <formula>($AD$3="Hourly Profile")</formula>
    </cfRule>
  </conditionalFormatting>
  <conditionalFormatting sqref="AM10">
    <cfRule type="expression" dxfId="2" priority="1">
      <formula>$AM$10="OK"</formula>
    </cfRule>
  </conditionalFormatting>
  <conditionalFormatting sqref="BN46">
    <cfRule type="cellIs" dxfId="1" priority="5" operator="equal">
      <formula>""</formula>
    </cfRule>
  </conditionalFormatting>
  <conditionalFormatting sqref="BN48:BN71">
    <cfRule type="expression" dxfId="0" priority="6">
      <formula>($BN$46="")</formula>
    </cfRule>
  </conditionalFormatting>
  <printOptions horizontalCentered="1"/>
  <pageMargins left="0.5" right="0.5" top="0.75" bottom="0.5" header="0" footer="0"/>
  <pageSetup scale="25" orientation="landscape" r:id="rId1"/>
  <rowBreaks count="2" manualBreakCount="2">
    <brk id="135" max="16383" man="1"/>
    <brk id="290" max="16383" man="1"/>
  </rowBreaks>
  <colBreaks count="2" manualBreakCount="2">
    <brk id="16" max="1048575" man="1"/>
    <brk id="34" max="1048575"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5FDCD9547FBD241993AB30CC7049181" ma:contentTypeVersion="4" ma:contentTypeDescription="Create a new document." ma:contentTypeScope="" ma:versionID="336ecc29a5015663375d70cb269feb66">
  <xsd:schema xmlns:xsd="http://www.w3.org/2001/XMLSchema" xmlns:xs="http://www.w3.org/2001/XMLSchema" xmlns:p="http://schemas.microsoft.com/office/2006/metadata/properties" xmlns:ns2="30d43df8-1e0c-485d-b885-97e4e430bf02" targetNamespace="http://schemas.microsoft.com/office/2006/metadata/properties" ma:root="true" ma:fieldsID="95d968213807d7c2d9eb583951517d94" ns2:_="">
    <xsd:import namespace="30d43df8-1e0c-485d-b885-97e4e430bf0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d43df8-1e0c-485d-b885-97e4e430bf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80A00A4-5ACE-4D58-B7D9-8D74E206D6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0d43df8-1e0c-485d-b885-97e4e430bf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63DDF0D-A673-4508-8713-A6ADB5DEAE2D}">
  <ds:schemaRefs>
    <ds:schemaRef ds:uri="http://schemas.microsoft.com/office/2006/metadata/properties"/>
    <ds:schemaRef ds:uri="30d43df8-1e0c-485d-b885-97e4e430bf02"/>
    <ds:schemaRef ds:uri="http://schemas.microsoft.com/office/2006/documentManagement/types"/>
    <ds:schemaRef ds:uri="http://purl.org/dc/elements/1.1/"/>
    <ds:schemaRef ds:uri="http://purl.org/dc/terms/"/>
    <ds:schemaRef ds:uri="http://www.w3.org/XML/1998/namespace"/>
    <ds:schemaRef ds:uri="http://purl.org/dc/dcmitype/"/>
    <ds:schemaRef ds:uri="http://schemas.openxmlformats.org/package/2006/metadata/core-properties"/>
    <ds:schemaRef ds:uri="http://schemas.microsoft.com/office/infopath/2007/PartnerControls"/>
  </ds:schemaRefs>
</ds:datastoreItem>
</file>

<file path=customXml/itemProps3.xml><?xml version="1.0" encoding="utf-8"?>
<ds:datastoreItem xmlns:ds="http://schemas.openxmlformats.org/officeDocument/2006/customXml" ds:itemID="{D3710D9F-50E4-47A8-9AA5-944C542D92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33</vt:i4>
      </vt:variant>
    </vt:vector>
  </HeadingPairs>
  <TitlesOfParts>
    <vt:vector size="43" baseType="lpstr">
      <vt:lpstr>Part I-Instuctions</vt:lpstr>
      <vt:lpstr>Part II-Certifications</vt:lpstr>
      <vt:lpstr>Part III-Submission ID</vt:lpstr>
      <vt:lpstr>Part IV(a-c) - SiteProject Desc</vt:lpstr>
      <vt:lpstr>Part IV(d) - Project Schedule</vt:lpstr>
      <vt:lpstr>Part IV(e) - O&amp;M Proposal</vt:lpstr>
      <vt:lpstr>Part IV(f) - Decommissioning</vt:lpstr>
      <vt:lpstr>Part V(a)&amp;(b) - CashFlow &amp; Pmts</vt:lpstr>
      <vt:lpstr>Part VI - Prod Data (Phase 1)</vt:lpstr>
      <vt:lpstr>Part VI - Prod Data (Phase 2)</vt:lpstr>
      <vt:lpstr>'Part VI - Prod Data (Phase 2)'!AnnTotGen1</vt:lpstr>
      <vt:lpstr>AnnTotGen1</vt:lpstr>
      <vt:lpstr>'Part II-Certifications'!BidderName</vt:lpstr>
      <vt:lpstr>'Part II-Certifications'!BidderRep</vt:lpstr>
      <vt:lpstr>'Part II-Certifications'!BidderRepTitle</vt:lpstr>
      <vt:lpstr>'Part II-Certifications'!Caddr1</vt:lpstr>
      <vt:lpstr>'Part II-Certifications'!Caddr1_2</vt:lpstr>
      <vt:lpstr>'Part II-Certifications'!Caddr2</vt:lpstr>
      <vt:lpstr>'Part II-Certifications'!Caddr2_2</vt:lpstr>
      <vt:lpstr>'Part II-Certifications'!CntName</vt:lpstr>
      <vt:lpstr>'Part II-Certifications'!CntName_2</vt:lpstr>
      <vt:lpstr>'Part II-Certifications'!Email</vt:lpstr>
      <vt:lpstr>'Part II-Certifications'!Email_2</vt:lpstr>
      <vt:lpstr>'Part VI - Prod Data (Phase 2)'!GenCF1</vt:lpstr>
      <vt:lpstr>GenCF1</vt:lpstr>
      <vt:lpstr>'Part II-Certifications'!Maddr1</vt:lpstr>
      <vt:lpstr>'Part II-Certifications'!Maddr1_2</vt:lpstr>
      <vt:lpstr>'Part II-Certifications'!Maddr2</vt:lpstr>
      <vt:lpstr>'Part II-Certifications'!Maddr2_2</vt:lpstr>
      <vt:lpstr>'Part II-Certifications'!Print_Area</vt:lpstr>
      <vt:lpstr>'Part I-Instuctions'!Print_Area</vt:lpstr>
      <vt:lpstr>'Part IV(d) - Project Schedule'!Print_Area</vt:lpstr>
      <vt:lpstr>'Part IV(e) - O&amp;M Proposal'!Print_Area</vt:lpstr>
      <vt:lpstr>'Part IV(f) - Decommissioning'!Print_Area</vt:lpstr>
      <vt:lpstr>'Part V(a)&amp;(b) - CashFlow &amp; Pmts'!Print_Area</vt:lpstr>
      <vt:lpstr>'Part II-Certifications'!ProjTitle</vt:lpstr>
      <vt:lpstr>'Part II-Certifications'!SignDate</vt:lpstr>
      <vt:lpstr>'Part VI - Prod Data (Phase 2)'!TablePartVa_1</vt:lpstr>
      <vt:lpstr>TablePartVa_1</vt:lpstr>
      <vt:lpstr>'Part VI - Prod Data (Phase 2)'!TablePartVb_1</vt:lpstr>
      <vt:lpstr>TablePartVb_1</vt:lpstr>
      <vt:lpstr>'Part II-Certifications'!TelNum</vt:lpstr>
      <vt:lpstr>'Part II-Certifications'!TelNum_2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katherine.wilson@eversource.com</dc:creator>
  <cp:keywords/>
  <dc:description/>
  <cp:lastModifiedBy>Ami Khalsa</cp:lastModifiedBy>
  <cp:revision/>
  <cp:lastPrinted>2025-01-28T01:08:34Z</cp:lastPrinted>
  <dcterms:created xsi:type="dcterms:W3CDTF">2013-02-13T20:27:12Z</dcterms:created>
  <dcterms:modified xsi:type="dcterms:W3CDTF">2025-04-17T19:19:29Z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{DF2B0FA3-AD9A-4FB3-945F-20CECE084BBF}</vt:lpwstr>
  </property>
  <property fmtid="{D5CDD505-2E9C-101B-9397-08002B2CF9AE}" pid="3" name="_NewReviewCycle">
    <vt:lpwstr/>
  </property>
  <property fmtid="{D5CDD505-2E9C-101B-9397-08002B2CF9AE}" pid="4" name="ContentTypeId">
    <vt:lpwstr>0x01010075FDCD9547FBD241993AB30CC7049181</vt:lpwstr>
  </property>
</Properties>
</file>